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R" sheetId="1" state="visible" r:id="rId3"/>
  </sheets>
  <definedNames>
    <definedName function="false" hidden="false" localSheetId="0" name="_xlnm.Print_Area" vbProcedure="false">CRER!$B$1:$W$63</definedName>
    <definedName function="false" hidden="false" localSheetId="0" name="_xlnm.Print_Titles" vbProcedure="false">CRER!$51:$52</definedName>
    <definedName function="false" hidden="true" localSheetId="0" name="_xlnm._FilterDatabase" vbProcedure="false">CRER!$B$52:$L$55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22" authorId="0">
      <text>
        <r>
          <rPr>
            <sz val="10"/>
            <rFont val="Arial"/>
            <family val="2"/>
          </rPr>
          <t xml:space="preserve">R$ 17.683.095,60 Custeio + R$ 167.723,57 Residência + R$  59.841,36 Servidores + R$ 313.101,72 11º Apostilamento Jan25</t>
        </r>
      </text>
    </comment>
    <comment ref="C23" authorId="0">
      <text>
        <r>
          <rPr>
            <sz val="10"/>
            <rFont val="Arial"/>
            <family val="2"/>
          </rPr>
          <t xml:space="preserve">R$ 17.683.095,60 Custeio + R$ 167.723,57 Residência + R$ 59.841,36 Servidores + R$ 322.154,73 12ºApostilamnento FEV25</t>
        </r>
      </text>
    </comment>
    <comment ref="C26" authorId="0">
      <text>
        <r>
          <rPr>
            <sz val="10"/>
            <rFont val="Arial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family val="2"/>
          </rPr>
          <t xml:space="preserve">306.286,71</t>
        </r>
        <r>
          <rPr>
            <sz val="10"/>
            <rFont val="Arial"/>
            <family val="2"/>
          </rPr>
          <t xml:space="preserve"> 13ºApostilamnento MAR</t>
        </r>
      </text>
    </comment>
    <comment ref="C29" authorId="0">
      <text>
        <r>
          <rPr>
            <sz val="10"/>
            <rFont val="Arial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family val="2"/>
          </rPr>
          <t xml:space="preserve">307.284,70</t>
        </r>
        <r>
          <rPr>
            <sz val="10"/>
            <rFont val="Arial"/>
            <family val="2"/>
          </rPr>
          <t xml:space="preserve"> 14ºApostilamnento ABR</t>
        </r>
      </text>
    </comment>
    <comment ref="C33" authorId="0">
      <text>
        <r>
          <rPr>
            <sz val="10"/>
            <rFont val="Arial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family val="2"/>
          </rPr>
          <t xml:space="preserve">314.696,44</t>
        </r>
        <r>
          <rPr>
            <sz val="10"/>
            <rFont val="Arial"/>
            <family val="2"/>
          </rPr>
          <t xml:space="preserve"> 15Apostilamnento MAI25</t>
        </r>
      </text>
    </comment>
    <comment ref="C35" authorId="0">
      <text>
        <r>
          <rPr>
            <sz val="10"/>
            <rFont val="Arial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family val="2"/>
          </rPr>
          <t xml:space="preserve">316.714,95</t>
        </r>
        <r>
          <rPr>
            <sz val="10"/>
            <rFont val="Arial"/>
            <family val="2"/>
          </rPr>
          <t xml:space="preserve"> 16ºApostilamnento JUN25</t>
        </r>
      </text>
    </comment>
    <comment ref="C37" authorId="0">
      <text>
        <r>
          <rPr>
            <sz val="10"/>
            <rFont val="Arial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family val="2"/>
          </rPr>
          <t xml:space="preserve">320.556,37</t>
        </r>
        <r>
          <rPr>
            <sz val="10"/>
            <rFont val="Arial"/>
            <family val="2"/>
          </rPr>
          <t xml:space="preserve"> 17ºApostilamnento JUL25</t>
        </r>
      </text>
    </comment>
    <comment ref="D22" authorId="0">
      <text>
        <r>
          <rPr>
            <sz val="10"/>
            <rFont val="Arial"/>
            <family val="2"/>
          </rPr>
          <t xml:space="preserve">R$ 17.683.095,60 Custeio + R$ 79.031,99 custeio diverso +preceptores + R$ 313.101,72 11º Apostilamento Jan25</t>
        </r>
      </text>
    </comment>
    <comment ref="D23" authorId="0">
      <text>
        <r>
          <rPr>
            <sz val="10"/>
            <rFont val="Arial"/>
            <family val="2"/>
          </rPr>
          <t xml:space="preserve">R$ 17.683.095,60 Custeio + R$ 79.031,99 Preceptores e Custeio diverso + R$ 322.154,73 12º Apostilamento FEV25</t>
        </r>
      </text>
    </comment>
    <comment ref="D26" authorId="0">
      <text>
        <r>
          <rPr>
            <sz val="10"/>
            <color rgb="FF000000"/>
            <rFont val="Arial"/>
            <family val="2"/>
          </rPr>
          <t xml:space="preserve">R$ 17.683.095,60 Custeio + R$ 88.398,62 Preceptores e Custeio diverso + R$ 306.286,71 13º Apostilamento MAR25</t>
        </r>
      </text>
    </comment>
    <comment ref="D29" authorId="0">
      <text>
        <r>
          <rPr>
            <sz val="10"/>
            <color rgb="FF000000"/>
            <rFont val="Arial"/>
            <family val="2"/>
          </rPr>
          <t xml:space="preserve">R$ 17.683.095,60 Custeio + R$ 88.398,62 Preceptores e Custeio diverso + R$ 307.284,70 14º Apostilamento ABR25</t>
        </r>
      </text>
    </comment>
    <comment ref="D33" authorId="0">
      <text>
        <r>
          <rPr>
            <sz val="10"/>
            <color rgb="FF000000"/>
            <rFont val="Arial"/>
            <family val="2"/>
          </rPr>
          <t xml:space="preserve">R$ 17.683.095,60 Custeio + R$ 88.398,62 Preceptores e Custeio diverso + R$ 314.696,44 Apostilamento Mai25</t>
        </r>
      </text>
    </comment>
    <comment ref="D35" authorId="0">
      <text>
        <r>
          <rPr>
            <sz val="10"/>
            <color rgb="FF000000"/>
            <rFont val="Arial"/>
            <family val="2"/>
          </rPr>
          <t xml:space="preserve">R$ 17.683.095,60 Custeio + R$ 88.398,62 Preceptores e Custeio diverso + R$ 316.714,95 16º Apostilamento Jun25</t>
        </r>
      </text>
    </comment>
    <comment ref="D37" authorId="0">
      <text>
        <r>
          <rPr>
            <sz val="10"/>
            <color rgb="FF000000"/>
            <rFont val="Arial"/>
            <family val="2"/>
          </rPr>
          <t xml:space="preserve">R$ 17.683.095,60 Custeio + R$ 88.398,62 Preceptores e Custeio diverso + R$ 320.556,37 17º Apostilamento Jul25</t>
        </r>
      </text>
    </comment>
    <comment ref="E22" authorId="0">
      <text>
        <r>
          <rPr>
            <sz val="10"/>
            <rFont val="Arial"/>
            <family val="2"/>
          </rPr>
          <t xml:space="preserve">Custeio Jan25 R$ 17.683.095,60 + R$ 23.825,01 Residência Jan25 R$ 23.825,01 (de 167.723,57 foi anulado em mar25 143.898,56)+ R$ 63.628.249,92 + R$733.836,01 Fev25 foianulado em maio 142.248,56) +R$ 1.776.033,12 Custeio Jan25 +  R$19.536.364,23 Custeio Fev-Dez25 + R$ 12.931.029,36 Custeio Fev25 </t>
        </r>
      </text>
    </comment>
    <comment ref="E23" authorId="0">
      <text>
        <r>
          <rPr>
            <sz val="10"/>
            <rFont val="Arial"/>
            <family val="2"/>
          </rPr>
          <t xml:space="preserve">R$ 1.200.00,00 + R$ 313.101,72 11º Apostilamento Jan25</t>
        </r>
      </text>
    </comment>
    <comment ref="E26" authorId="0">
      <text>
        <r>
          <rPr>
            <sz val="10"/>
            <rFont val="Arial"/>
            <family val="2"/>
          </rPr>
          <t xml:space="preserve"> 12º Apostilamento FEV25</t>
        </r>
      </text>
    </comment>
    <comment ref="E29" authorId="0">
      <text>
        <r>
          <rPr>
            <sz val="10"/>
            <rFont val="Arial"/>
            <family val="2"/>
          </rPr>
          <t xml:space="preserve">R$ 12.062.615,62 + R$ 306.286,71 13ºApostila Mar25 + 51.565.634,34 + 708.360,80</t>
        </r>
      </text>
    </comment>
    <comment ref="E33" authorId="0">
      <text>
        <r>
          <rPr>
            <sz val="10"/>
            <rFont val="Arial"/>
            <family val="2"/>
          </rPr>
          <t xml:space="preserve"> 14º Apostilamento Abr25</t>
        </r>
      </text>
    </comment>
    <comment ref="E35" authorId="0">
      <text>
        <r>
          <rPr>
            <sz val="10"/>
            <rFont val="Arial"/>
            <family val="2"/>
          </rPr>
          <t xml:space="preserve"> 15º Apostilamento Mai25</t>
        </r>
      </text>
    </comment>
    <comment ref="E37" authorId="0">
      <text>
        <r>
          <rPr>
            <sz val="10"/>
            <rFont val="Arial"/>
            <family val="2"/>
          </rPr>
          <t xml:space="preserve">R$ 31.814.124,99 custeio nov e dez25 + 354.180,40 nov e dez25 + 316.714,95 16º Apostilamento Jun25</t>
        </r>
      </text>
    </comment>
    <comment ref="F23" authorId="0">
      <text>
        <r>
          <rPr>
            <sz val="10"/>
            <rFont val="Arial"/>
            <family val="2"/>
          </rPr>
          <t xml:space="preserve">Investimento SEI 202400010050852</t>
        </r>
      </text>
    </comment>
    <comment ref="F33" authorId="0">
      <text>
        <r>
          <rPr>
            <sz val="10"/>
            <rFont val="Arial"/>
            <family val="2"/>
          </rPr>
          <t xml:space="preserve">Investimento SEI 202400010050652</t>
        </r>
      </text>
    </comment>
    <comment ref="I33" authorId="0">
      <text>
        <r>
          <rPr>
            <sz val="10"/>
            <rFont val="Arial"/>
            <family val="2"/>
          </rPr>
          <t xml:space="preserve">Investimento SEI 202400010050652</t>
        </r>
      </text>
    </comment>
    <comment ref="M22" authorId="0">
      <text>
        <r>
          <rPr>
            <sz val="10"/>
            <rFont val="Arial"/>
            <family val="2"/>
          </rPr>
          <t xml:space="preserve">R$ 16.483.095,60 Custeio parcial Jan25 </t>
        </r>
      </text>
    </comment>
    <comment ref="M23" authorId="0">
      <text>
        <r>
          <rPr>
            <sz val="10"/>
            <rFont val="Arial"/>
            <family val="2"/>
          </rPr>
          <t xml:space="preserve">R$ 1.776.033,12 + 1.776.033,12 + 12.931.029,36 Custeio parcial FEV25</t>
        </r>
      </text>
    </comment>
    <comment ref="M24" authorId="0">
      <text>
        <r>
          <rPr>
            <sz val="10"/>
            <rFont val="Arial"/>
            <family val="2"/>
          </rPr>
          <t xml:space="preserve"> 11º Apostilamento JAN25</t>
        </r>
      </text>
    </comment>
    <comment ref="M25" authorId="0">
      <text>
        <r>
          <rPr>
            <sz val="10"/>
            <rFont val="Arial"/>
            <family val="2"/>
          </rPr>
          <t xml:space="preserve">R$ 13.507.062,48 +1.776.033,12 + 1.200.00,00 Custeio parcial MAR25</t>
        </r>
      </text>
    </comment>
    <comment ref="M26" authorId="0">
      <text>
        <r>
          <rPr>
            <sz val="10"/>
            <rFont val="Arial"/>
            <family val="2"/>
          </rPr>
          <t xml:space="preserve"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M27" authorId="0">
      <text>
        <r>
          <rPr>
            <sz val="10"/>
            <rFont val="Arial"/>
            <family val="2"/>
          </rPr>
          <t xml:space="preserve">R$ 322.154,73 12º Apostilamento FEV25</t>
        </r>
      </text>
    </comment>
    <comment ref="M28" authorId="0">
      <text>
        <r>
          <rPr>
            <sz val="10"/>
            <rFont val="Arial"/>
            <family val="2"/>
          </rPr>
          <t xml:space="preserve">custeio abr25 parcial R$ 14.707.062,48 + R$ 1.776.033,12 </t>
        </r>
      </text>
    </comment>
    <comment ref="M29" authorId="0">
      <text>
        <r>
          <rPr>
            <sz val="10"/>
            <rFont val="Arial"/>
            <family val="2"/>
          </rPr>
          <t xml:space="preserve">Energia + IR Jan25</t>
        </r>
      </text>
    </comment>
    <comment ref="M30" authorId="0">
      <text>
        <r>
          <rPr>
            <sz val="10"/>
            <rFont val="Arial"/>
            <family val="2"/>
          </rPr>
          <t xml:space="preserve">Custeio consolidado Fev25 + Res Médica Fev25 R$ 25.475,21</t>
        </r>
      </text>
    </comment>
    <comment ref="M31" authorId="0">
      <text>
        <r>
          <rPr>
            <sz val="10"/>
            <rFont val="Arial"/>
            <family val="2"/>
          </rPr>
          <t xml:space="preserve">13º Apostilamento Mar25</t>
        </r>
      </text>
    </comment>
    <comment ref="M32" authorId="0">
      <text>
        <r>
          <rPr>
            <sz val="10"/>
            <rFont val="Arial"/>
            <family val="2"/>
          </rPr>
          <t xml:space="preserve">Custeio parcial Maio25 R$ 1.776.033,12 + 15.407.062,48</t>
        </r>
      </text>
    </comment>
    <comment ref="M33" authorId="0">
      <text>
        <r>
          <rPr>
            <sz val="10"/>
            <rFont val="Arial"/>
            <family val="2"/>
          </rPr>
          <t xml:space="preserve">Custeio consolidado Mar25 981.817,68 + 218.182,32 fundo resc mar25 +  Res Médica Mar25 R$ 26.041,29</t>
        </r>
      </text>
    </comment>
    <comment ref="M34" authorId="0">
      <text>
        <r>
          <rPr>
            <sz val="10"/>
            <rFont val="Arial"/>
            <family val="2"/>
          </rPr>
          <t xml:space="preserve">Custeio consolidado  Abr 974.412,59+  fundo resc  225.587,41 abr25 + Res Médica  27.149,43 abr25 + 307.284,70 Apostilamneto Abr25</t>
        </r>
      </text>
    </comment>
    <comment ref="M35" authorId="0">
      <text>
        <r>
          <rPr>
            <sz val="10"/>
            <rFont val="Arial"/>
            <family val="2"/>
          </rPr>
          <t xml:space="preserve"> 15º Apostilamento Mai25</t>
        </r>
      </text>
    </comment>
    <comment ref="M36" authorId="0">
      <text>
        <r>
          <rPr>
            <sz val="10"/>
            <rFont val="Arial"/>
            <family val="2"/>
          </rPr>
          <t xml:space="preserve">custeio jun25 parcial R$ 15.307.062,49 + R$ 1.776.033,11</t>
        </r>
      </text>
    </comment>
    <comment ref="M37" authorId="0">
      <text>
        <r>
          <rPr>
            <sz val="10"/>
            <rFont val="Arial"/>
            <family val="2"/>
          </rPr>
          <t xml:space="preserve">275.430,89 custeio consolidado mai25 + 224.569,11 fundo resc mai25 + 27.149,43 residência mai25</t>
        </r>
      </text>
    </comment>
    <comment ref="M38" authorId="0">
      <text>
        <r>
          <rPr>
            <sz val="10"/>
            <rFont val="Arial"/>
            <family val="2"/>
          </rPr>
          <t xml:space="preserve">316.714,95 16º Apostilamento Jun25 + 0,01 fundo resc jun25</t>
        </r>
      </text>
    </comment>
    <comment ref="M39" authorId="0">
      <text>
        <r>
          <rPr>
            <sz val="10"/>
            <rFont val="Arial"/>
            <family val="2"/>
          </rPr>
          <t xml:space="preserve">custeio jul25 parcial R$ 12.062.615,62+2.668.646,30+1.776.033,11</t>
        </r>
      </text>
    </comment>
    <comment ref="N33" authorId="0">
      <text>
        <r>
          <rPr>
            <sz val="10"/>
            <rFont val="Arial"/>
            <family val="2"/>
          </rPr>
          <t xml:space="preserve">Investimento SEI 202400010050652</t>
        </r>
      </text>
    </comment>
    <comment ref="P26" authorId="0">
      <text>
        <r>
          <rPr>
            <sz val="10"/>
            <rFont val="Arial"/>
            <family val="2"/>
          </rPr>
          <t xml:space="preserve">DARE QUITADO em março/25 - referente à devolução de valor de Residência médica DEZ24 SEI Nº72255521</t>
        </r>
      </text>
    </comment>
    <comment ref="Q22" authorId="0">
      <text>
        <r>
          <rPr>
            <sz val="10"/>
            <rFont val="Arial"/>
            <family val="2"/>
          </rPr>
          <t xml:space="preserve">DARE QUITADO em 29/01/25 - referente à restituição de investimento SEI 202300010045868 / 70043170</t>
        </r>
      </text>
    </comment>
    <comment ref="Q26" authorId="0">
      <text>
        <r>
          <rPr>
            <sz val="10"/>
            <rFont val="Arial"/>
            <family val="2"/>
          </rPr>
          <t xml:space="preserve">DARE QUITADO em 28/03/25 - referente à restituição de investimento SEI 202200010063643</t>
        </r>
      </text>
    </comment>
    <comment ref="Q33" authorId="0">
      <text>
        <r>
          <rPr>
            <sz val="10"/>
            <rFont val="Arial"/>
            <family val="2"/>
          </rPr>
          <t xml:space="preserve">DARE QUITADO em 07/05/25  restituição de investimento SEI 202300010004463</t>
        </r>
      </text>
    </comment>
    <comment ref="S22" authorId="0">
      <text>
        <r>
          <rPr>
            <sz val="10"/>
            <rFont val="Arial"/>
            <family val="2"/>
          </rPr>
          <t xml:space="preserve">R$ 56.445,28 Custeio consolidado DEZ24 + R$ 20.921,60custeio diverso e gratificação  preceptores DEZ24</t>
        </r>
      </text>
    </comment>
    <comment ref="S26" authorId="0">
      <text>
        <r>
          <rPr>
            <sz val="10"/>
            <rFont val="Arial"/>
            <family val="2"/>
          </rPr>
          <t xml:space="preserve">Referência: DEZ/24 R$ 5.804,50 Consolidado DEZ24 Custeio Na OP estava Res Médica, a OP foi substituída p/ CUSTEIO Dez24 consolidado em 24/03/25+ R$2.092,16 Ajuste/Diferença de RES. MÉDICA 14° T.A DEZ24 </t>
        </r>
      </text>
    </comment>
    <comment ref="U22" authorId="0">
      <text>
        <r>
          <rPr>
            <sz val="10"/>
            <rFont val="Arial"/>
            <family val="2"/>
          </rPr>
          <t xml:space="preserve">10º Apostilamento DEZ24</t>
        </r>
      </text>
    </comment>
    <comment ref="U23" authorId="0">
      <text>
        <r>
          <rPr>
            <sz val="10"/>
            <rFont val="Arial"/>
            <family val="2"/>
          </rPr>
          <t xml:space="preserve">R$ 201.460,41 Fundo rescisório DEZ24 + R$ 628.053,93 Custeio consolidado DEZ24</t>
        </r>
      </text>
    </comment>
  </commentList>
</comments>
</file>

<file path=xl/sharedStrings.xml><?xml version="1.0" encoding="utf-8"?>
<sst xmlns="http://schemas.openxmlformats.org/spreadsheetml/2006/main" count="95" uniqueCount="75">
  <si>
    <t xml:space="preserve">Relatório Resumido da Execução Orçamentária e Financeira por Contrato de Gestão</t>
  </si>
  <si>
    <t xml:space="preserve">Mês/Ano: JANEIRO A JULHO/2025</t>
  </si>
  <si>
    <t xml:space="preserve">Órgão Contratante: SECRETARIA DE ESTADO DA SAÚDE – SES/GO.</t>
  </si>
  <si>
    <t xml:space="preserve">CNPJ: 02.529.964/0001-57</t>
  </si>
  <si>
    <t xml:space="preserve">Organização Social Contratada : ASSOCIAÇÃO DE GESTÃO, INOVAÇÃO E RESULTADOS EM SAÚDE - AGIR</t>
  </si>
  <si>
    <t xml:space="preserve">CNPJ: 05.029.600,0001-04</t>
  </si>
  <si>
    <t xml:space="preserve">Unidade Gerida: CENTRO ESTADUALDE REABILITAÇÃO E READAPTAÇÃO Dr.HENRIQUE SANTILLO - CRER</t>
  </si>
  <si>
    <t xml:space="preserve">Contrato de Gestão nº: 123/2011 - SES  - 14º Termo Aditivo e Apostilamento. 11º Apostilamento Jan25 / 12º Apostilamento Fev25/ 13º Apostilamento Mar25 / 14º Apostilamento Abr25 / 15º Apostilamento Maio25 / 16º Apostilamento Junho25 / 17º Apostilamento Julho25 /</t>
  </si>
  <si>
    <t xml:space="preserve">Vigência do Contrato de Gestão - Início 28/06/2011 Término 27/06/2012  - 14º Termo Aditivo: Início 27/03/2024 Término 27/03/2026.</t>
  </si>
  <si>
    <t xml:space="preserve">Previsão de Repasse Mensal do Contrato de Gestão/ADITIVO - Custeio : R$ 17.683.095,60 Processo nº: 200900010015421</t>
  </si>
  <si>
    <t xml:space="preserve">Previsão de Repasse Mensal do Contrato de Gestão/ADITIVO - Investimentos :  FEV/25 R$ 6.200.000,00    202400010050852   / MAI/25 R$ 1.544.905,14 202400010050652  /  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</si>
  <si>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</si>
  <si>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</si>
  <si>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</si>
  <si>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</si>
  <si>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</si>
  <si>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</si>
  <si>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</si>
  <si>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</si>
  <si>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</si>
  <si>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</si>
  <si>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</si>
  <si>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</si>
  <si>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</si>
  <si>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 5 -(6+7)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</si>
  <si>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</si>
  <si>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</si>
  <si>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</si>
  <si>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</si>
  <si>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</si>
  <si>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</si>
  <si>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</si>
  <si>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</si>
  <si>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</si>
  <si>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</si>
  <si>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</si>
  <si>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</si>
  <si>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</si>
  <si>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</si>
  <si>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</si>
  <si>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</si>
  <si>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</si>
  <si>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</si>
  <si>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</si>
  <si>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</t>
  </si>
  <si>
    <t xml:space="preserve">3.3.50.85.02</t>
  </si>
  <si>
    <t xml:space="preserve">jun25</t>
  </si>
  <si>
    <t xml:space="preserve">SES/CGC/SUPECC-19837. </t>
  </si>
  <si>
    <t xml:space="preserve">jul25</t>
  </si>
  <si>
    <t xml:space="preserve">Total Geral</t>
  </si>
  <si>
    <t xml:space="preserve">Nota Explicativa: </t>
  </si>
  <si>
    <r>
      <rPr>
        <b val="true"/>
        <sz val="11"/>
        <color rgb="FF000000"/>
        <rFont val="Calibri"/>
        <family val="2"/>
      </rPr>
      <t xml:space="preserve"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.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/ 16º Apostilamento Jun/25 (R$ 316.714,95)  / 17º Apostilamento Jul/25 (R$ 320.556,37) .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2. EMPENHO - JAN/25: CRER 14ºTA Residência (69180435) 2025.2850.066.00027 R$ 167.723,57 ANULAÇÃO de Empenho 2025.2850.066.00027.001 R$ 143.898,50 em 28/03/25 Pago em MAR/25 R$ 23.825,01 Custeio Diverso e preceptores saldo 0,00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                        - JAN/25: CRER 14ºTA Residência (69866821) 2025.2850.066.00077 R$ 876.084,37 ANULAÇÃO de Empenho 2025.2850.066.00077.001 R$ 142.248,36 em 08/05/25 saldo 733.836,01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3. Valor informado pela área técnica - GEFIN SEI Nº 202500010016855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 JUN25 parcial 74746235 / JUN25 consolidado 77361971 / JUL25 parcial 76131399 / JUL25 consolidado 78714437 /</t>
    </r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</si>
  <si>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(72206133); Mar/25 R$ 68.250,31 (72989174)  ; Abr/25 R$ 68.250,31 (73991580) ; Mai25 R$ 70.219,73 ( 75498674) ; Jun/25 R$ 71.207,40 (76594446); Jul/25 R$ 79.608,89 77954025 ;
-Bolsa de Residentes + Auxílio Moradia - Processo SEI Nº 202100010024770 Referência: Jan/25 R$ 112.342,72 (70302222); Fev/25 R$ 113.820,91 (72206186); Mar/25 R$ 99.038,95 (72994963); Abr/25 R$ 101.995,34  (73991648); Mai25 R$ 113.054,65 ( 75498730) ; Jun/25 R$ 106.331,39 (76594569); Jul/25 R$ 106.134,29 77954025 ;</t>
  </si>
  <si>
    <t xml:space="preserve"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</si>
  <si>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 xml:space="preserve">6. Guia de Recolhimento:
-JAN/25 R$ 11.340,00 DARE PAGA EM 29/01/25 70043170 Restituição de investimento SEI 202300010045868
-MAR/25 - R$ 5.804,50 DARE QUITADO em março/25 - referente à devolução de valor de Residência médica DEZ24 SEI Nº 72255521;
                   - R$ 265.894,93 DARE PAGA EM 28/03/25 Restituição de investimento SEI 202200010063643
-MAI/25  - R$ 500,00 DARE PAGA EM 07/05/25  Restituição de investimento SEI 202300010004463</t>
  </si>
  <si>
    <r>
      <rPr>
        <b val="true"/>
        <sz val="11"/>
        <color rgb="FF000000"/>
        <rFont val="Calibri"/>
        <family val="2"/>
      </rPr>
      <t xml:space="preserve">8. Pagamentos (repasses – Restos a Pagar)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- PAGO em JAN/25 - Repasse referente ao Custeio - Valor total = R$ 77.366,88, sendo: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Referência: dezembro/2024 Ordem de Pagamento 2024.2850.237.00035.001 R$ 56.445,28 Custeio consolidado Dez24 Quitado em 16/01/25 Siofinet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Referência: dezembro/2024 Ordem de Pagamento 2024.2850.184.00036.006 R$ 20.921,60 residência médica(custeio diverso e gratificação preceptores) Dez24 Quitado em 09/01/25 Siofinet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-PAGO em MAR/25 - Repasse referente ao Custeio - Valor total = R$ 7.896,66, sendo: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Referência: dezembro/2024 R$ 5.804,50 Consolidado DEZ24 Custeio Na OP estava Res Médica, a OP foi substituída p/ CUSTEIO Dez24 consolidado em 24/03/25 OP 2024.2850.184.00035.027 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Referência: dezembro/2024 R$2.092,16 Ajuste/Diferença de RES. MÉDICA 14° T.A DEZEMBRO 2024 OP 2024.2850.184.00036.007</t>
    </r>
  </si>
  <si>
    <r>
      <rPr>
        <b val="true"/>
        <sz val="11"/>
        <color rgb="FF000000"/>
        <rFont val="Calibri"/>
        <family val="2"/>
      </rPr>
      <t xml:space="preserve">9. Pagamentos de Despesas de Exercícios Anteriores - DEA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- PAGO em JAN/25 - 10º apostilamento Dez24 R$ 317.094,85 Empenho 2025.2850.070.00003 - Ordem de pagamento 2025.2850.070.00003.001 Siofinet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- PAGO em FEV/25 Valor total = R$ 829.514,34 sendo:  - Fundo Rescisório Dez/24 R$ 201.460,41 Empenho 2025.2850.066.00058 - Ordem de pagamento 2025.2850.066.00058.001 Siofinet
</t>
    </r>
    <r>
      <rPr>
        <b val="true"/>
        <sz val="10"/>
        <color rgb="FF000000"/>
        <rFont val="Calibri"/>
        <family val="2"/>
      </rPr>
      <t xml:space="preserve">
</t>
    </r>
    <r>
      <rPr>
        <b val="true"/>
        <sz val="11"/>
        <color rgb="FF000000"/>
        <rFont val="Calibri"/>
        <family val="2"/>
      </rPr>
      <t xml:space="preserve">                                                                                           - Custeio consolidado Dez/24 R$ 628.053,93 Empenho 2025.2850.066.00058 - Ordem de pagamento 2025.2850.066.00058.002 Siofinet</t>
    </r>
  </si>
  <si>
    <t xml:space="preserve">Demonstrativo de investimento repassados no período de janeiro a julho/2025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</si>
  <si>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</si>
  <si>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</si>
  <si>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</si>
  <si>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</si>
  <si>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</si>
  <si>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</si>
  <si>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</si>
  <si>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202400010050852 </t>
  </si>
  <si>
    <t xml:space="preserve">2025.2850.161.00023.001</t>
  </si>
  <si>
    <t xml:space="preserve">4.4.50.42.05</t>
  </si>
  <si>
    <t xml:space="preserve">Aquisição de 03 (três) Chiller (URL) 240 TR</t>
  </si>
  <si>
    <t xml:space="preserve">R$ 6.200.00,00</t>
  </si>
  <si>
    <t xml:space="preserve">202400010050652 </t>
  </si>
  <si>
    <t xml:space="preserve">2025.2850.161.00136.001</t>
  </si>
  <si>
    <t xml:space="preserve">Aquisição equipamentos de climatização artificial </t>
  </si>
  <si>
    <t xml:space="preserve"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</si>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</sst>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 * #,##0.00\ ;\-* #,##0.00\ ;\ * \-??\ ;\ @\ "/>
    <numFmt numFmtId="166" formatCode="mmm/yy"/>
    <numFmt numFmtId="167" formatCode="#,##0.00"/>
    <numFmt numFmtId="168" formatCode="[$R$-416]\ #,##0.00;[RED]\-[$R$-416]\ #,##0.00"/>
    <numFmt numFmtId="169" formatCode="[$-416]mmm\-yy;@"/>
    <numFmt numFmtId="170" formatCode="&quot;R$ &quot;#,##0.00;[RED]&quot;-R$ &quot;#,##0.00"/>
    <numFmt numFmtId="171" formatCode="dd/mm/yy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</font>
    <font>
      <b val="true"/>
      <sz val="20"/>
      <color rgb="FFFFFFFF"/>
      <name val="Arial"/>
      <family val="2"/>
    </font>
    <font>
      <sz val="10"/>
      <color rgb="FF000000"/>
      <name val="Calibri"/>
      <family val="2"/>
    </font>
    <font>
      <b val="true"/>
      <sz val="12"/>
      <color rgb="FFFFFFFF"/>
      <name val="Calibri"/>
      <family val="2"/>
    </font>
    <font>
      <b val="true"/>
      <sz val="11"/>
      <color rgb="FFFFFFFF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FFFFFF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1F001F"/>
      <name val="Calibri"/>
      <family val="2"/>
    </font>
    <font>
      <b val="true"/>
      <sz val="10"/>
      <name val="Calibri"/>
      <family val="2"/>
    </font>
    <font>
      <sz val="10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1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1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5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5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1F001F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" TargetMode="External"/><Relationship Id="rId3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Z90"/>
  <sheetViews>
    <sheetView showFormulas="false" showGridLines="true" showRowColHeaders="true" showZeros="true" rightToLeft="false" tabSelected="true" showOutlineSymbols="true" defaultGridColor="true" view="normal" topLeftCell="A23" colorId="64" zoomScale="80" zoomScaleNormal="80" zoomScalePageLayoutView="100" workbookViewId="0">
      <selection pane="topLeft" activeCell="N69" activeCellId="0" sqref="N69"/>
    </sheetView>
  </sheetViews>
  <sheetFormatPr defaultColWidth="8.71484375" defaultRowHeight="13.8" zeroHeight="false" outlineLevelRow="0" outlineLevelCol="0"/>
  <cols>
    <col collapsed="false" customWidth="true" hidden="false" outlineLevel="0" max="2" min="2" style="1" width="11.99"/>
    <col collapsed="false" customWidth="true" hidden="false" outlineLevel="0" max="3" min="3" style="1" width="16.57"/>
    <col collapsed="false" customWidth="true" hidden="false" outlineLevel="0" max="7" min="4" style="1" width="15"/>
    <col collapsed="false" customWidth="true" hidden="false" outlineLevel="0" max="8" min="8" style="2" width="15"/>
    <col collapsed="false" customWidth="true" hidden="false" outlineLevel="0" max="9" min="9" style="2" width="21"/>
    <col collapsed="false" customWidth="true" hidden="false" outlineLevel="0" max="10" min="10" style="1" width="14.14"/>
    <col collapsed="false" customWidth="true" hidden="false" outlineLevel="0" max="11" min="11" style="1" width="13.71"/>
    <col collapsed="false" customWidth="true" hidden="false" outlineLevel="0" max="12" min="12" style="1" width="15.57"/>
    <col collapsed="false" customWidth="true" hidden="false" outlineLevel="0" max="13" min="13" style="1" width="20.42"/>
    <col collapsed="false" customWidth="true" hidden="false" outlineLevel="0" max="14" min="14" style="1" width="13.15"/>
    <col collapsed="false" customWidth="true" hidden="false" outlineLevel="0" max="15" min="15" style="1" width="18"/>
    <col collapsed="false" customWidth="true" hidden="false" outlineLevel="0" max="16" min="16" style="1" width="12.29"/>
    <col collapsed="false" customWidth="true" hidden="false" outlineLevel="0" max="17" min="17" style="1" width="16.14"/>
    <col collapsed="false" customWidth="true" hidden="false" outlineLevel="0" max="18" min="18" style="1" width="13.57"/>
    <col collapsed="false" customWidth="true" hidden="false" outlineLevel="0" max="19" min="19" style="3" width="16.29"/>
    <col collapsed="false" customWidth="true" hidden="false" outlineLevel="0" max="20" min="20" style="1" width="13.15"/>
    <col collapsed="false" customWidth="true" hidden="false" outlineLevel="0" max="21" min="21" style="1" width="15.14"/>
    <col collapsed="false" customWidth="true" hidden="false" outlineLevel="0" max="22" min="22" style="1" width="17.57"/>
    <col collapsed="false" customWidth="true" hidden="false" outlineLevel="0" max="23" min="23" style="1" width="20.14"/>
    <col collapsed="false" customWidth="true" hidden="false" outlineLevel="0" max="24" min="24" style="4" width="16.29"/>
    <col collapsed="false" customWidth="true" hidden="false" outlineLevel="0" max="25" min="25" style="4" width="17.71"/>
    <col collapsed="false" customWidth="false" hidden="false" outlineLevel="0" max="26" min="26" style="4" width="8.71"/>
  </cols>
  <sheetData>
    <row r="1" customFormat="false" ht="24.45" hidden="false" customHeight="fals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customFormat="false" ht="13.8" hidden="false" customHeight="false" outlineLevel="0" collapsed="false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8"/>
      <c r="Q2" s="8"/>
      <c r="R2" s="8"/>
      <c r="S2" s="6"/>
      <c r="T2" s="8"/>
      <c r="U2" s="8"/>
      <c r="V2" s="8"/>
      <c r="W2" s="8"/>
    </row>
    <row r="3" customFormat="false" ht="15" hidden="false" customHeight="false" outlineLevel="0" collapsed="false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customFormat="false" ht="13.8" hidden="false" customHeight="false" outlineLevel="0" collapsed="false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8"/>
      <c r="Q4" s="8"/>
      <c r="R4" s="8"/>
      <c r="S4" s="6"/>
      <c r="T4" s="8"/>
      <c r="U4" s="8"/>
      <c r="V4" s="8"/>
      <c r="W4" s="8"/>
    </row>
    <row r="5" customFormat="false" ht="19.5" hidden="false" customHeight="true" outlineLevel="0" collapsed="false">
      <c r="B5" s="10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customFormat="false" ht="19.5" hidden="false" customHeight="true" outlineLevel="0" collapsed="false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customFormat="false" ht="19.5" hidden="false" customHeight="true" outlineLevel="0" collapsed="false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9.5" hidden="false" customHeight="true" outlineLevel="0" collapsed="false"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customFormat="false" ht="19.5" hidden="false" customHeight="true" outlineLevel="0" collapsed="false"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Format="false" ht="19.5" hidden="false" customHeight="true" outlineLevel="0" collapsed="false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customFormat="false" ht="19.5" hidden="false" customHeight="true" outlineLevel="0" collapsed="false">
      <c r="B11" s="10" t="s">
        <v>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customFormat="false" ht="19.5" hidden="false" customHeight="tru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Format="false" ht="19.5" hidden="false" customHeight="true" outlineLevel="0" collapsed="false">
      <c r="B13" s="13" t="s">
        <v>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customFormat="false" ht="19.5" hidden="false" customHeight="true" outlineLevel="0" collapsed="false">
      <c r="B14" s="13" t="s">
        <v>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customFormat="false" ht="19.5" hidden="false" customHeight="true" outlineLevel="0" collapsed="false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4"/>
      <c r="U15" s="14"/>
      <c r="V15" s="14"/>
      <c r="W15" s="14"/>
    </row>
    <row r="16" customFormat="false" ht="22.5" hidden="false" customHeight="true" outlineLevel="0" collapsed="false">
      <c r="B16" s="13" t="s">
        <v>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customFormat="false" ht="31.5" hidden="false" customHeight="true" outlineLevel="0" collapsed="false">
      <c r="B17" s="13" t="s">
        <v>10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customFormat="false" ht="15" hidden="false" customHeight="true" outlineLevel="0" collapsed="false">
      <c r="B18" s="16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="3" customFormat="true" ht="54.75" hidden="false" customHeight="true" outlineLevel="0" collapsed="false">
      <c r="B19" s="17" t="s">
        <v>12</v>
      </c>
      <c r="C19" s="18"/>
      <c r="D19" s="19" t="s">
        <v>13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  <c r="Y19" s="20"/>
      <c r="Z19" s="20"/>
    </row>
    <row r="20" s="3" customFormat="true" ht="63" hidden="false" customHeight="true" outlineLevel="0" collapsed="false">
      <c r="B20" s="17"/>
      <c r="C20" s="21" t="s">
        <v>14</v>
      </c>
      <c r="D20" s="22" t="s">
        <v>15</v>
      </c>
      <c r="E20" s="23" t="s">
        <v>16</v>
      </c>
      <c r="F20" s="23"/>
      <c r="G20" s="23"/>
      <c r="H20" s="23" t="s">
        <v>17</v>
      </c>
      <c r="I20" s="23"/>
      <c r="J20" s="23"/>
      <c r="K20" s="24" t="s">
        <v>18</v>
      </c>
      <c r="L20" s="23" t="s">
        <v>19</v>
      </c>
      <c r="M20" s="23"/>
      <c r="N20" s="23"/>
      <c r="O20" s="23"/>
      <c r="P20" s="23" t="s">
        <v>20</v>
      </c>
      <c r="Q20" s="23"/>
      <c r="R20" s="24" t="s">
        <v>21</v>
      </c>
      <c r="S20" s="23" t="s">
        <v>22</v>
      </c>
      <c r="T20" s="23"/>
      <c r="U20" s="23" t="s">
        <v>23</v>
      </c>
      <c r="V20" s="23"/>
      <c r="W20" s="22" t="s">
        <v>24</v>
      </c>
      <c r="X20" s="20"/>
      <c r="Y20" s="20"/>
      <c r="Z20" s="25"/>
    </row>
    <row r="21" s="3" customFormat="true" ht="54.75" hidden="false" customHeight="true" outlineLevel="0" collapsed="false">
      <c r="B21" s="17"/>
      <c r="C21" s="21"/>
      <c r="D21" s="22"/>
      <c r="E21" s="26" t="s">
        <v>25</v>
      </c>
      <c r="F21" s="26" t="s">
        <v>26</v>
      </c>
      <c r="G21" s="26" t="s">
        <v>27</v>
      </c>
      <c r="H21" s="26" t="s">
        <v>25</v>
      </c>
      <c r="I21" s="26" t="s">
        <v>26</v>
      </c>
      <c r="J21" s="26" t="s">
        <v>27</v>
      </c>
      <c r="K21" s="26" t="s">
        <v>25</v>
      </c>
      <c r="L21" s="24" t="s">
        <v>28</v>
      </c>
      <c r="M21" s="26" t="s">
        <v>25</v>
      </c>
      <c r="N21" s="26" t="s">
        <v>26</v>
      </c>
      <c r="O21" s="26" t="s">
        <v>27</v>
      </c>
      <c r="P21" s="26" t="s">
        <v>25</v>
      </c>
      <c r="Q21" s="26" t="s">
        <v>26</v>
      </c>
      <c r="R21" s="26"/>
      <c r="S21" s="26" t="s">
        <v>25</v>
      </c>
      <c r="T21" s="26" t="s">
        <v>26</v>
      </c>
      <c r="U21" s="26" t="s">
        <v>25</v>
      </c>
      <c r="V21" s="26" t="s">
        <v>29</v>
      </c>
      <c r="W21" s="22"/>
      <c r="X21" s="27"/>
      <c r="Y21" s="27"/>
      <c r="Z21" s="20"/>
    </row>
    <row r="22" s="3" customFormat="true" ht="24.75" hidden="false" customHeight="true" outlineLevel="0" collapsed="false">
      <c r="B22" s="28" t="n">
        <v>45658</v>
      </c>
      <c r="C22" s="29" t="n">
        <v>18223762.25</v>
      </c>
      <c r="D22" s="29" t="n">
        <v>18075229.31</v>
      </c>
      <c r="E22" s="29" t="n">
        <v>116312433.25</v>
      </c>
      <c r="F22" s="30"/>
      <c r="G22" s="30"/>
      <c r="H22" s="29" t="n">
        <v>32966191.2</v>
      </c>
      <c r="I22" s="30"/>
      <c r="J22" s="30"/>
      <c r="K22" s="29"/>
      <c r="L22" s="28" t="n">
        <v>45658</v>
      </c>
      <c r="M22" s="29" t="n">
        <v>16483095.6</v>
      </c>
      <c r="N22" s="31"/>
      <c r="O22" s="30"/>
      <c r="P22" s="32"/>
      <c r="Q22" s="33" t="n">
        <v>11340</v>
      </c>
      <c r="R22" s="32"/>
      <c r="S22" s="29" t="n">
        <v>77366.88</v>
      </c>
      <c r="T22" s="30"/>
      <c r="U22" s="29" t="n">
        <v>317094.85</v>
      </c>
      <c r="V22" s="32"/>
      <c r="W22" s="29" t="n">
        <f aca="false">M22+S22+U22-Q22</f>
        <v>16866217.33</v>
      </c>
      <c r="X22" s="34" t="n">
        <f aca="false">SUM(E22:G22)</f>
        <v>116312433.25</v>
      </c>
      <c r="Y22" s="34" t="n">
        <f aca="false">SUM(H22:J22)</f>
        <v>32966191.2</v>
      </c>
      <c r="Z22" s="20"/>
    </row>
    <row r="23" s="3" customFormat="true" ht="24.75" hidden="false" customHeight="true" outlineLevel="0" collapsed="false">
      <c r="B23" s="28" t="n">
        <v>45689</v>
      </c>
      <c r="C23" s="29" t="n">
        <v>18232815.26</v>
      </c>
      <c r="D23" s="29" t="n">
        <v>18084282.32</v>
      </c>
      <c r="E23" s="29" t="n">
        <v>1513101.72</v>
      </c>
      <c r="F23" s="35" t="n">
        <v>6200000</v>
      </c>
      <c r="G23" s="30"/>
      <c r="H23" s="29" t="n">
        <v>16796197.32</v>
      </c>
      <c r="I23" s="35" t="n">
        <v>6200000</v>
      </c>
      <c r="J23" s="30"/>
      <c r="K23" s="29"/>
      <c r="L23" s="28" t="n">
        <v>45689</v>
      </c>
      <c r="M23" s="36" t="n">
        <v>16483095.6</v>
      </c>
      <c r="N23" s="36" t="n">
        <v>6200000</v>
      </c>
      <c r="O23" s="30"/>
      <c r="P23" s="32"/>
      <c r="Q23" s="32"/>
      <c r="R23" s="32"/>
      <c r="S23" s="29"/>
      <c r="T23" s="30"/>
      <c r="U23" s="37" t="n">
        <v>829514.34</v>
      </c>
      <c r="V23" s="32"/>
      <c r="W23" s="29" t="n">
        <f aca="false">M23+M24+M25+N23+U23</f>
        <v>40308807.26</v>
      </c>
      <c r="X23" s="34"/>
      <c r="Y23" s="34"/>
      <c r="Z23" s="20"/>
    </row>
    <row r="24" s="3" customFormat="true" ht="24.75" hidden="false" customHeight="true" outlineLevel="0" collapsed="false">
      <c r="B24" s="28" t="n">
        <v>45689</v>
      </c>
      <c r="C24" s="29"/>
      <c r="D24" s="29"/>
      <c r="E24" s="29"/>
      <c r="F24" s="30"/>
      <c r="G24" s="30"/>
      <c r="H24" s="29"/>
      <c r="I24" s="30"/>
      <c r="J24" s="30"/>
      <c r="K24" s="29"/>
      <c r="L24" s="28" t="n">
        <v>45658</v>
      </c>
      <c r="M24" s="36" t="n">
        <v>313101.72</v>
      </c>
      <c r="N24" s="31"/>
      <c r="O24" s="30"/>
      <c r="P24" s="32"/>
      <c r="Q24" s="32"/>
      <c r="R24" s="32"/>
      <c r="S24" s="29"/>
      <c r="T24" s="30"/>
      <c r="U24" s="29"/>
      <c r="V24" s="32"/>
      <c r="W24" s="29"/>
      <c r="X24" s="34"/>
      <c r="Y24" s="34"/>
      <c r="Z24" s="20"/>
    </row>
    <row r="25" s="3" customFormat="true" ht="24.75" hidden="false" customHeight="true" outlineLevel="0" collapsed="false">
      <c r="B25" s="28" t="n">
        <v>45689</v>
      </c>
      <c r="C25" s="29"/>
      <c r="D25" s="29"/>
      <c r="E25" s="29"/>
      <c r="F25" s="30"/>
      <c r="G25" s="30"/>
      <c r="H25" s="29"/>
      <c r="I25" s="30"/>
      <c r="J25" s="30"/>
      <c r="K25" s="29"/>
      <c r="L25" s="28" t="n">
        <v>45717</v>
      </c>
      <c r="M25" s="36" t="n">
        <v>16483095.6</v>
      </c>
      <c r="N25" s="31"/>
      <c r="O25" s="30"/>
      <c r="P25" s="32"/>
      <c r="Q25" s="32"/>
      <c r="R25" s="32"/>
      <c r="S25" s="29"/>
      <c r="T25" s="30"/>
      <c r="U25" s="29"/>
      <c r="V25" s="32"/>
      <c r="W25" s="29"/>
      <c r="X25" s="34"/>
      <c r="Y25" s="34"/>
      <c r="Z25" s="20"/>
    </row>
    <row r="26" s="3" customFormat="true" ht="24.75" hidden="false" customHeight="true" outlineLevel="0" collapsed="false">
      <c r="B26" s="28" t="n">
        <v>45717</v>
      </c>
      <c r="C26" s="29" t="n">
        <v>18226313.87</v>
      </c>
      <c r="D26" s="29" t="n">
        <v>18077780.92</v>
      </c>
      <c r="E26" s="38" t="n">
        <v>322154.73</v>
      </c>
      <c r="F26" s="30"/>
      <c r="G26" s="30"/>
      <c r="H26" s="39" t="n">
        <v>17768872.85</v>
      </c>
      <c r="I26" s="30"/>
      <c r="J26" s="30"/>
      <c r="K26" s="29"/>
      <c r="L26" s="28" t="n">
        <v>45658</v>
      </c>
      <c r="M26" s="40" t="n">
        <v>963622.52</v>
      </c>
      <c r="N26" s="31"/>
      <c r="O26" s="30"/>
      <c r="P26" s="33" t="n">
        <v>5804.5</v>
      </c>
      <c r="Q26" s="33" t="n">
        <v>265894.93</v>
      </c>
      <c r="R26" s="32"/>
      <c r="S26" s="41" t="n">
        <v>7896.66</v>
      </c>
      <c r="T26" s="30"/>
      <c r="U26" s="29"/>
      <c r="V26" s="32"/>
      <c r="W26" s="29" t="n">
        <f aca="false">M26+M27+M28+S26-P26-Q26</f>
        <v>17505070.08</v>
      </c>
      <c r="X26" s="34"/>
      <c r="Y26" s="34"/>
      <c r="Z26" s="20"/>
    </row>
    <row r="27" s="3" customFormat="true" ht="24.75" hidden="false" customHeight="true" outlineLevel="0" collapsed="false">
      <c r="B27" s="28" t="n">
        <v>45717</v>
      </c>
      <c r="C27" s="29"/>
      <c r="D27" s="29"/>
      <c r="E27" s="38"/>
      <c r="F27" s="30"/>
      <c r="G27" s="30"/>
      <c r="H27" s="39"/>
      <c r="I27" s="30"/>
      <c r="J27" s="30"/>
      <c r="K27" s="29"/>
      <c r="L27" s="28" t="n">
        <v>45689</v>
      </c>
      <c r="M27" s="40" t="n">
        <v>322154.73</v>
      </c>
      <c r="N27" s="31"/>
      <c r="O27" s="30"/>
      <c r="P27" s="32"/>
      <c r="Q27" s="32"/>
      <c r="R27" s="32"/>
      <c r="S27" s="29"/>
      <c r="T27" s="30"/>
      <c r="U27" s="29"/>
      <c r="V27" s="32"/>
      <c r="W27" s="29"/>
      <c r="X27" s="34"/>
      <c r="Y27" s="34"/>
      <c r="Z27" s="20"/>
    </row>
    <row r="28" s="3" customFormat="true" ht="24.75" hidden="false" customHeight="true" outlineLevel="0" collapsed="false">
      <c r="B28" s="28" t="n">
        <v>45717</v>
      </c>
      <c r="C28" s="29"/>
      <c r="D28" s="29"/>
      <c r="E28" s="38"/>
      <c r="F28" s="30"/>
      <c r="G28" s="30"/>
      <c r="H28" s="39"/>
      <c r="I28" s="30"/>
      <c r="J28" s="30"/>
      <c r="K28" s="29"/>
      <c r="L28" s="28" t="n">
        <v>45748</v>
      </c>
      <c r="M28" s="40" t="n">
        <v>16483095.6</v>
      </c>
      <c r="N28" s="31"/>
      <c r="O28" s="30"/>
      <c r="P28" s="32"/>
      <c r="Q28" s="32"/>
      <c r="R28" s="32"/>
      <c r="S28" s="29"/>
      <c r="T28" s="30"/>
      <c r="U28" s="29"/>
      <c r="V28" s="32"/>
      <c r="W28" s="29"/>
      <c r="X28" s="34"/>
      <c r="Y28" s="34"/>
      <c r="Z28" s="20"/>
    </row>
    <row r="29" s="3" customFormat="true" ht="24.75" hidden="false" customHeight="true" outlineLevel="0" collapsed="false">
      <c r="B29" s="28" t="n">
        <v>45748</v>
      </c>
      <c r="C29" s="29" t="n">
        <v>18227311.86</v>
      </c>
      <c r="D29" s="29" t="n">
        <v>18078778.93</v>
      </c>
      <c r="E29" s="29" t="n">
        <v>64642897.47</v>
      </c>
      <c r="F29" s="30"/>
      <c r="G29" s="30"/>
      <c r="H29" s="39" t="n">
        <v>18975060.01</v>
      </c>
      <c r="I29" s="30"/>
      <c r="J29" s="30"/>
      <c r="K29" s="29"/>
      <c r="L29" s="28" t="n">
        <v>45658</v>
      </c>
      <c r="M29" s="42" t="n">
        <v>260202.49</v>
      </c>
      <c r="N29" s="31"/>
      <c r="O29" s="30"/>
      <c r="P29" s="32"/>
      <c r="Q29" s="32"/>
      <c r="R29" s="32"/>
      <c r="S29" s="29"/>
      <c r="T29" s="30"/>
      <c r="U29" s="29"/>
      <c r="V29" s="32"/>
      <c r="W29" s="29" t="n">
        <f aca="false">M29+M30+M31+M32</f>
        <v>18975060.01</v>
      </c>
      <c r="X29" s="34"/>
      <c r="Y29" s="34"/>
      <c r="Z29" s="20"/>
    </row>
    <row r="30" s="3" customFormat="true" ht="24.75" hidden="false" customHeight="true" outlineLevel="0" collapsed="false">
      <c r="B30" s="28" t="n">
        <v>45748</v>
      </c>
      <c r="C30" s="29"/>
      <c r="D30" s="29"/>
      <c r="E30" s="38"/>
      <c r="F30" s="30"/>
      <c r="G30" s="30"/>
      <c r="H30" s="39"/>
      <c r="I30" s="30"/>
      <c r="J30" s="30"/>
      <c r="K30" s="29"/>
      <c r="L30" s="28" t="n">
        <v>45689</v>
      </c>
      <c r="M30" s="42" t="n">
        <v>1225475.21</v>
      </c>
      <c r="N30" s="31"/>
      <c r="O30" s="30"/>
      <c r="P30" s="32"/>
      <c r="Q30" s="32"/>
      <c r="R30" s="32"/>
      <c r="S30" s="29"/>
      <c r="T30" s="30"/>
      <c r="U30" s="29"/>
      <c r="V30" s="32"/>
      <c r="W30" s="29"/>
      <c r="X30" s="34"/>
      <c r="Y30" s="34"/>
      <c r="Z30" s="20"/>
    </row>
    <row r="31" s="3" customFormat="true" ht="24.75" hidden="false" customHeight="true" outlineLevel="0" collapsed="false">
      <c r="B31" s="28" t="n">
        <v>45748</v>
      </c>
      <c r="C31" s="29"/>
      <c r="D31" s="29"/>
      <c r="E31" s="38"/>
      <c r="F31" s="30"/>
      <c r="G31" s="30"/>
      <c r="H31" s="39"/>
      <c r="I31" s="30"/>
      <c r="J31" s="30"/>
      <c r="K31" s="29"/>
      <c r="L31" s="28" t="n">
        <v>45717</v>
      </c>
      <c r="M31" s="42" t="n">
        <v>306286.71</v>
      </c>
      <c r="N31" s="31"/>
      <c r="O31" s="30"/>
      <c r="P31" s="32"/>
      <c r="Q31" s="32"/>
      <c r="R31" s="32"/>
      <c r="S31" s="29"/>
      <c r="T31" s="30"/>
      <c r="U31" s="29"/>
      <c r="V31" s="32"/>
      <c r="W31" s="29"/>
      <c r="X31" s="34"/>
      <c r="Y31" s="34"/>
      <c r="Z31" s="20"/>
    </row>
    <row r="32" s="3" customFormat="true" ht="24.75" hidden="false" customHeight="true" outlineLevel="0" collapsed="false">
      <c r="B32" s="28" t="n">
        <v>45748</v>
      </c>
      <c r="C32" s="29"/>
      <c r="D32" s="29"/>
      <c r="E32" s="38"/>
      <c r="F32" s="30"/>
      <c r="G32" s="30"/>
      <c r="H32" s="39"/>
      <c r="I32" s="30"/>
      <c r="J32" s="30"/>
      <c r="K32" s="29"/>
      <c r="L32" s="28" t="n">
        <v>45778</v>
      </c>
      <c r="M32" s="42" t="n">
        <v>17183095.6</v>
      </c>
      <c r="N32" s="31"/>
      <c r="O32" s="30"/>
      <c r="P32" s="32"/>
      <c r="Q32" s="32"/>
      <c r="R32" s="32"/>
      <c r="S32" s="29"/>
      <c r="T32" s="30"/>
      <c r="U32" s="29"/>
      <c r="V32" s="32"/>
      <c r="W32" s="29"/>
      <c r="X32" s="34"/>
      <c r="Y32" s="34"/>
      <c r="Z32" s="20"/>
    </row>
    <row r="33" s="3" customFormat="true" ht="24.75" hidden="false" customHeight="true" outlineLevel="0" collapsed="false">
      <c r="B33" s="28" t="n">
        <v>45778</v>
      </c>
      <c r="C33" s="29" t="n">
        <v>18234723.6</v>
      </c>
      <c r="D33" s="29" t="n">
        <v>18086190.66</v>
      </c>
      <c r="E33" s="38" t="n">
        <v>307284.7</v>
      </c>
      <c r="F33" s="35" t="n">
        <v>1544905.14</v>
      </c>
      <c r="G33" s="30"/>
      <c r="H33" s="39" t="n">
        <v>19843571.02</v>
      </c>
      <c r="I33" s="35" t="n">
        <v>1544905.14</v>
      </c>
      <c r="J33" s="30"/>
      <c r="K33" s="29"/>
      <c r="L33" s="28" t="n">
        <v>45717</v>
      </c>
      <c r="M33" s="42" t="n">
        <v>1226041.29</v>
      </c>
      <c r="N33" s="35" t="n">
        <v>1544905.14</v>
      </c>
      <c r="O33" s="30"/>
      <c r="P33" s="32"/>
      <c r="Q33" s="33" t="n">
        <v>500</v>
      </c>
      <c r="R33" s="32"/>
      <c r="S33" s="29"/>
      <c r="T33" s="30"/>
      <c r="U33" s="29"/>
      <c r="V33" s="32"/>
      <c r="W33" s="29" t="n">
        <f aca="false">M33+M34+N33-Q33</f>
        <v>4304880.56</v>
      </c>
      <c r="X33" s="34"/>
      <c r="Y33" s="34"/>
      <c r="Z33" s="20"/>
    </row>
    <row r="34" s="3" customFormat="true" ht="24.75" hidden="false" customHeight="true" outlineLevel="0" collapsed="false">
      <c r="B34" s="28" t="n">
        <v>45778</v>
      </c>
      <c r="C34" s="29"/>
      <c r="D34" s="29"/>
      <c r="E34" s="38"/>
      <c r="F34" s="30"/>
      <c r="G34" s="30"/>
      <c r="H34" s="39"/>
      <c r="I34" s="30"/>
      <c r="J34" s="30"/>
      <c r="K34" s="29"/>
      <c r="L34" s="28" t="n">
        <v>45748</v>
      </c>
      <c r="M34" s="42" t="n">
        <v>1534434.13</v>
      </c>
      <c r="N34" s="31"/>
      <c r="O34" s="30"/>
      <c r="P34" s="32"/>
      <c r="Q34" s="32"/>
      <c r="R34" s="32"/>
      <c r="S34" s="29"/>
      <c r="T34" s="30"/>
      <c r="U34" s="29"/>
      <c r="V34" s="32"/>
      <c r="W34" s="29"/>
      <c r="X34" s="34"/>
      <c r="Y34" s="34"/>
      <c r="Z34" s="20"/>
    </row>
    <row r="35" s="3" customFormat="true" ht="24.75" hidden="false" customHeight="true" outlineLevel="0" collapsed="false">
      <c r="B35" s="28" t="n">
        <v>45809</v>
      </c>
      <c r="C35" s="29" t="n">
        <v>18236742.11</v>
      </c>
      <c r="D35" s="29" t="n">
        <v>18088209.17</v>
      </c>
      <c r="E35" s="38" t="n">
        <v>314696.44</v>
      </c>
      <c r="F35" s="30"/>
      <c r="G35" s="30"/>
      <c r="H35" s="33" t="n">
        <v>16821991.48</v>
      </c>
      <c r="I35" s="30"/>
      <c r="J35" s="30"/>
      <c r="K35" s="29" t="n">
        <v>600000</v>
      </c>
      <c r="L35" s="28" t="n">
        <v>45778</v>
      </c>
      <c r="M35" s="42" t="n">
        <v>314696.44</v>
      </c>
      <c r="N35" s="31"/>
      <c r="O35" s="30"/>
      <c r="P35" s="32"/>
      <c r="Q35" s="32"/>
      <c r="R35" s="32"/>
      <c r="S35" s="29"/>
      <c r="T35" s="30"/>
      <c r="U35" s="29"/>
      <c r="V35" s="32"/>
      <c r="W35" s="29" t="n">
        <f aca="false">M35+M36</f>
        <v>17397792.04</v>
      </c>
      <c r="X35" s="34"/>
      <c r="Y35" s="34"/>
      <c r="Z35" s="20"/>
    </row>
    <row r="36" s="3" customFormat="true" ht="24.75" hidden="false" customHeight="true" outlineLevel="0" collapsed="false">
      <c r="B36" s="28" t="n">
        <v>45809</v>
      </c>
      <c r="C36" s="29"/>
      <c r="D36" s="29"/>
      <c r="E36" s="38"/>
      <c r="F36" s="30"/>
      <c r="G36" s="30"/>
      <c r="H36" s="39"/>
      <c r="I36" s="30"/>
      <c r="J36" s="30"/>
      <c r="K36" s="29"/>
      <c r="L36" s="28" t="n">
        <v>45809</v>
      </c>
      <c r="M36" s="40" t="n">
        <v>17083095.6</v>
      </c>
      <c r="N36" s="31"/>
      <c r="O36" s="30"/>
      <c r="P36" s="32"/>
      <c r="Q36" s="32"/>
      <c r="R36" s="32"/>
      <c r="S36" s="29"/>
      <c r="T36" s="30"/>
      <c r="U36" s="29"/>
      <c r="V36" s="32"/>
      <c r="W36" s="29"/>
      <c r="X36" s="34"/>
      <c r="Y36" s="34"/>
      <c r="Z36" s="20"/>
    </row>
    <row r="37" s="3" customFormat="true" ht="24.75" hidden="false" customHeight="true" outlineLevel="0" collapsed="false">
      <c r="B37" s="28" t="n">
        <v>45839</v>
      </c>
      <c r="C37" s="29" t="n">
        <v>18240583.53</v>
      </c>
      <c r="D37" s="29" t="n">
        <v>18092050.59</v>
      </c>
      <c r="E37" s="29" t="n">
        <v>32485020.34</v>
      </c>
      <c r="F37" s="30"/>
      <c r="G37" s="30"/>
      <c r="H37" s="33" t="n">
        <v>17351159.42</v>
      </c>
      <c r="I37" s="30"/>
      <c r="J37" s="30"/>
      <c r="K37" s="29" t="n">
        <v>1175800.56</v>
      </c>
      <c r="L37" s="28" t="n">
        <v>45778</v>
      </c>
      <c r="M37" s="42" t="n">
        <v>527149.43</v>
      </c>
      <c r="N37" s="31"/>
      <c r="O37" s="30"/>
      <c r="P37" s="32"/>
      <c r="Q37" s="32"/>
      <c r="R37" s="32"/>
      <c r="S37" s="29"/>
      <c r="T37" s="30"/>
      <c r="U37" s="29"/>
      <c r="V37" s="32"/>
      <c r="W37" s="41" t="n">
        <v>17351159.42</v>
      </c>
      <c r="X37" s="34"/>
      <c r="Y37" s="34"/>
      <c r="Z37" s="20"/>
    </row>
    <row r="38" s="3" customFormat="true" ht="24.75" hidden="false" customHeight="true" outlineLevel="0" collapsed="false">
      <c r="B38" s="28" t="n">
        <v>45839</v>
      </c>
      <c r="C38" s="29"/>
      <c r="D38" s="29"/>
      <c r="E38" s="38"/>
      <c r="F38" s="30"/>
      <c r="G38" s="30"/>
      <c r="H38" s="38"/>
      <c r="I38" s="30"/>
      <c r="J38" s="30"/>
      <c r="K38" s="29"/>
      <c r="L38" s="28" t="n">
        <v>45809</v>
      </c>
      <c r="M38" s="42" t="n">
        <v>316714.96</v>
      </c>
      <c r="N38" s="31"/>
      <c r="O38" s="30"/>
      <c r="P38" s="32"/>
      <c r="Q38" s="32"/>
      <c r="R38" s="32"/>
      <c r="S38" s="29"/>
      <c r="T38" s="30"/>
      <c r="U38" s="29"/>
      <c r="V38" s="32"/>
      <c r="W38" s="29"/>
      <c r="X38" s="34"/>
      <c r="Y38" s="34"/>
      <c r="Z38" s="20"/>
    </row>
    <row r="39" s="3" customFormat="true" ht="24.75" hidden="false" customHeight="true" outlineLevel="0" collapsed="false">
      <c r="B39" s="28" t="n">
        <v>45839</v>
      </c>
      <c r="C39" s="29"/>
      <c r="D39" s="29"/>
      <c r="E39" s="38"/>
      <c r="F39" s="30"/>
      <c r="G39" s="30"/>
      <c r="H39" s="38"/>
      <c r="I39" s="30"/>
      <c r="J39" s="30"/>
      <c r="K39" s="29"/>
      <c r="L39" s="28" t="n">
        <v>45839</v>
      </c>
      <c r="M39" s="40" t="n">
        <v>16507295.03</v>
      </c>
      <c r="N39" s="31"/>
      <c r="O39" s="30"/>
      <c r="P39" s="32"/>
      <c r="Q39" s="32"/>
      <c r="R39" s="32"/>
      <c r="S39" s="29"/>
      <c r="T39" s="30"/>
      <c r="U39" s="29"/>
      <c r="V39" s="32"/>
      <c r="W39" s="29"/>
      <c r="X39" s="34"/>
      <c r="Y39" s="34"/>
      <c r="Z39" s="20"/>
    </row>
    <row r="40" customFormat="false" ht="24.75" hidden="false" customHeight="true" outlineLevel="0" collapsed="false">
      <c r="A40" s="3"/>
      <c r="B40" s="43"/>
      <c r="C40" s="44" t="n">
        <f aca="false">SUM(C22:C39)</f>
        <v>127622252.48</v>
      </c>
      <c r="D40" s="44" t="n">
        <f aca="false">SUM(D22:D39)</f>
        <v>126582521.9</v>
      </c>
      <c r="E40" s="45" t="n">
        <f aca="false">SUM(E22:E39)</f>
        <v>215897588.65</v>
      </c>
      <c r="F40" s="44" t="n">
        <f aca="false">SUM(F23:F34)</f>
        <v>7744905.14</v>
      </c>
      <c r="G40" s="44" t="n">
        <f aca="false">SUM(G22:G22)</f>
        <v>0</v>
      </c>
      <c r="H40" s="45" t="n">
        <f aca="false">SUM(H22:H39)</f>
        <v>140523043.3</v>
      </c>
      <c r="I40" s="46" t="n">
        <f aca="false">SUM(I23:I34)</f>
        <v>7744905.14</v>
      </c>
      <c r="J40" s="44" t="n">
        <f aca="false">SUM(J22:J22)</f>
        <v>0</v>
      </c>
      <c r="K40" s="44" t="n">
        <f aca="false">SUM(K35:K39)</f>
        <v>1775800.56</v>
      </c>
      <c r="L40" s="44"/>
      <c r="M40" s="47" t="n">
        <f aca="false">SUM(M22:M39)</f>
        <v>124015748.26</v>
      </c>
      <c r="N40" s="44" t="n">
        <f aca="false">SUM(N23:N34)</f>
        <v>7744905.14</v>
      </c>
      <c r="O40" s="44" t="n">
        <f aca="false">SUM(O22:O22)</f>
        <v>0</v>
      </c>
      <c r="P40" s="44" t="n">
        <v>5804.5</v>
      </c>
      <c r="Q40" s="44" t="n">
        <f aca="false">SUM(Q22:Q34)</f>
        <v>277734.93</v>
      </c>
      <c r="R40" s="44" t="n">
        <f aca="false">SUM(R22:R22)</f>
        <v>0</v>
      </c>
      <c r="S40" s="44" t="n">
        <f aca="false">S22+S26</f>
        <v>85263.54</v>
      </c>
      <c r="T40" s="44" t="n">
        <f aca="false">SUM(T22:T22)</f>
        <v>0</v>
      </c>
      <c r="U40" s="44" t="n">
        <f aca="false">SUM(U22:U25)</f>
        <v>1146609.19</v>
      </c>
      <c r="V40" s="44" t="n">
        <f aca="false">SUM(V22:V22)</f>
        <v>0</v>
      </c>
      <c r="W40" s="48" t="n">
        <f aca="false">SUM(W22:W39)</f>
        <v>132708986.7</v>
      </c>
      <c r="X40" s="34" t="n">
        <f aca="false">SUM(E40:G40)</f>
        <v>223642493.79</v>
      </c>
      <c r="Y40" s="34" t="n">
        <f aca="false">SUM(H40:J40)</f>
        <v>148267948.44</v>
      </c>
    </row>
    <row r="41" customFormat="false" ht="24.25" hidden="false" customHeight="true" outlineLevel="0" collapsed="false">
      <c r="B41" s="49"/>
      <c r="C41" s="49"/>
      <c r="D41" s="49"/>
      <c r="E41" s="49"/>
      <c r="F41" s="49"/>
      <c r="G41" s="49"/>
      <c r="H41" s="50"/>
      <c r="I41" s="51"/>
      <c r="J41" s="49"/>
      <c r="K41" s="49"/>
      <c r="L41" s="49"/>
      <c r="M41" s="49"/>
      <c r="N41" s="52"/>
      <c r="O41" s="52"/>
      <c r="P41" s="52"/>
      <c r="Q41" s="53"/>
      <c r="R41" s="54"/>
      <c r="S41" s="55"/>
      <c r="T41" s="49"/>
      <c r="U41" s="56"/>
      <c r="V41" s="49"/>
      <c r="W41" s="49"/>
    </row>
    <row r="42" customFormat="false" ht="54.75" hidden="false" customHeight="true" outlineLevel="0" collapsed="false">
      <c r="B42" s="57" t="s">
        <v>30</v>
      </c>
      <c r="C42" s="57"/>
      <c r="D42" s="57"/>
      <c r="E42" s="57"/>
      <c r="F42" s="57"/>
      <c r="G42" s="57"/>
      <c r="H42" s="57"/>
      <c r="I42" s="57"/>
      <c r="J42" s="57"/>
      <c r="N42" s="52"/>
      <c r="O42" s="52"/>
      <c r="P42" s="52"/>
      <c r="Q42" s="53"/>
      <c r="R42" s="54"/>
      <c r="S42" s="55"/>
      <c r="T42" s="49"/>
      <c r="U42" s="56"/>
      <c r="V42" s="49"/>
      <c r="W42" s="56"/>
    </row>
    <row r="43" customFormat="false" ht="15" hidden="false" customHeight="true" outlineLevel="0" collapsed="false">
      <c r="B43" s="58" t="s">
        <v>31</v>
      </c>
      <c r="C43" s="58"/>
      <c r="D43" s="58"/>
      <c r="E43" s="58"/>
      <c r="F43" s="58"/>
      <c r="G43" s="58"/>
      <c r="H43" s="58"/>
      <c r="I43" s="58"/>
      <c r="J43" s="58"/>
      <c r="N43" s="52"/>
      <c r="O43" s="52"/>
      <c r="P43" s="52"/>
      <c r="Q43" s="53"/>
      <c r="R43" s="54"/>
      <c r="S43" s="55"/>
      <c r="T43" s="49"/>
      <c r="U43" s="49"/>
      <c r="V43" s="49"/>
      <c r="W43" s="49"/>
    </row>
    <row r="44" customFormat="false" ht="13.8" hidden="false" customHeight="false" outlineLevel="0" collapsed="false">
      <c r="B44" s="58"/>
      <c r="C44" s="58"/>
      <c r="D44" s="58"/>
      <c r="E44" s="58"/>
      <c r="F44" s="58"/>
      <c r="G44" s="58"/>
      <c r="H44" s="58"/>
      <c r="I44" s="58"/>
      <c r="J44" s="58"/>
      <c r="N44" s="52"/>
      <c r="O44" s="59"/>
      <c r="P44" s="49"/>
      <c r="Q44" s="53"/>
      <c r="R44" s="54"/>
      <c r="S44" s="55"/>
      <c r="T44" s="49"/>
      <c r="U44" s="49"/>
      <c r="V44" s="49"/>
      <c r="W44" s="49"/>
    </row>
    <row r="45" customFormat="false" ht="15" hidden="false" customHeight="true" outlineLevel="0" collapsed="false">
      <c r="B45" s="60" t="s">
        <v>32</v>
      </c>
      <c r="C45" s="60"/>
      <c r="D45" s="60"/>
      <c r="E45" s="60"/>
      <c r="F45" s="60"/>
      <c r="G45" s="60"/>
      <c r="H45" s="60"/>
      <c r="I45" s="60"/>
      <c r="J45" s="60"/>
      <c r="N45" s="52"/>
      <c r="O45" s="59"/>
      <c r="P45" s="49"/>
      <c r="Q45" s="53"/>
      <c r="R45" s="54"/>
      <c r="S45" s="55"/>
      <c r="T45" s="49"/>
      <c r="U45" s="49"/>
      <c r="V45" s="49"/>
      <c r="W45" s="49"/>
    </row>
    <row r="46" customFormat="false" ht="15" hidden="false" customHeight="true" outlineLevel="0" collapsed="false">
      <c r="B46" s="60" t="s">
        <v>33</v>
      </c>
      <c r="C46" s="60"/>
      <c r="D46" s="60"/>
      <c r="E46" s="60"/>
      <c r="F46" s="60"/>
      <c r="G46" s="60"/>
      <c r="H46" s="60"/>
      <c r="I46" s="60"/>
      <c r="J46" s="60"/>
      <c r="N46" s="52"/>
      <c r="O46" s="59"/>
      <c r="P46" s="49"/>
      <c r="Q46" s="53"/>
      <c r="R46" s="54"/>
      <c r="S46" s="55"/>
      <c r="T46" s="49"/>
      <c r="U46" s="49"/>
      <c r="V46" s="49"/>
      <c r="W46" s="49"/>
    </row>
    <row r="47" customFormat="false" ht="15" hidden="false" customHeight="true" outlineLevel="0" collapsed="false">
      <c r="B47" s="60" t="s">
        <v>34</v>
      </c>
      <c r="C47" s="60"/>
      <c r="D47" s="60"/>
      <c r="E47" s="60"/>
      <c r="F47" s="60"/>
      <c r="G47" s="60"/>
      <c r="H47" s="60"/>
      <c r="I47" s="60"/>
      <c r="J47" s="60"/>
      <c r="N47" s="52"/>
      <c r="O47" s="59"/>
      <c r="P47" s="49"/>
      <c r="Q47" s="53"/>
      <c r="R47" s="54"/>
      <c r="S47" s="55"/>
      <c r="T47" s="49"/>
      <c r="U47" s="49"/>
      <c r="V47" s="49"/>
      <c r="W47" s="49"/>
    </row>
    <row r="48" customFormat="false" ht="15" hidden="false" customHeight="true" outlineLevel="0" collapsed="false">
      <c r="B48" s="60" t="s">
        <v>35</v>
      </c>
      <c r="C48" s="60"/>
      <c r="D48" s="60"/>
      <c r="E48" s="60"/>
      <c r="F48" s="60"/>
      <c r="G48" s="60"/>
      <c r="H48" s="60"/>
      <c r="I48" s="60"/>
      <c r="J48" s="60"/>
      <c r="N48" s="52"/>
      <c r="O48" s="59"/>
      <c r="P48" s="49"/>
      <c r="Q48" s="53"/>
      <c r="R48" s="54"/>
      <c r="S48" s="55"/>
      <c r="T48" s="49"/>
      <c r="U48" s="49"/>
      <c r="V48" s="49"/>
      <c r="W48" s="49"/>
    </row>
    <row r="49" customFormat="false" ht="15.75" hidden="false" customHeight="true" outlineLevel="0" collapsed="false">
      <c r="B49" s="61" t="s">
        <v>36</v>
      </c>
      <c r="C49" s="61"/>
      <c r="D49" s="61"/>
      <c r="E49" s="61"/>
      <c r="F49" s="61"/>
      <c r="G49" s="61"/>
      <c r="H49" s="61"/>
      <c r="I49" s="61"/>
      <c r="J49" s="61"/>
      <c r="N49" s="52"/>
      <c r="O49" s="59"/>
      <c r="P49" s="49"/>
      <c r="Q49" s="53"/>
      <c r="R49" s="54"/>
      <c r="S49" s="55"/>
      <c r="T49" s="49"/>
      <c r="U49" s="49"/>
      <c r="V49" s="49"/>
      <c r="W49" s="49"/>
    </row>
    <row r="50" customFormat="false" ht="25.15" hidden="false" customHeight="true" outlineLevel="0" collapsed="false">
      <c r="B50" s="49"/>
      <c r="C50" s="49"/>
      <c r="D50" s="49"/>
      <c r="E50" s="56"/>
      <c r="F50" s="49"/>
      <c r="G50" s="49"/>
      <c r="H50" s="51"/>
      <c r="I50" s="51"/>
      <c r="J50" s="49"/>
      <c r="N50" s="52"/>
      <c r="O50" s="59"/>
      <c r="P50" s="49"/>
      <c r="Q50" s="53"/>
      <c r="R50" s="54"/>
      <c r="S50" s="55"/>
      <c r="T50" s="49"/>
      <c r="U50" s="49"/>
      <c r="V50" s="49"/>
      <c r="W50" s="49"/>
    </row>
    <row r="51" customFormat="false" ht="24.25" hidden="false" customHeight="true" outlineLevel="0" collapsed="false">
      <c r="B51" s="62" t="s">
        <v>37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49"/>
      <c r="N51" s="63"/>
      <c r="O51" s="59"/>
      <c r="P51" s="49"/>
      <c r="Q51" s="53"/>
      <c r="R51" s="54"/>
      <c r="S51" s="55"/>
      <c r="T51" s="49"/>
      <c r="U51" s="49"/>
      <c r="V51" s="49"/>
      <c r="W51" s="49"/>
    </row>
    <row r="52" customFormat="false" ht="54.75" hidden="false" customHeight="true" outlineLevel="0" collapsed="false">
      <c r="B52" s="24" t="s">
        <v>31</v>
      </c>
      <c r="C52" s="24"/>
      <c r="D52" s="24"/>
      <c r="E52" s="24"/>
      <c r="F52" s="24"/>
      <c r="G52" s="64" t="s">
        <v>38</v>
      </c>
      <c r="H52" s="64" t="s">
        <v>39</v>
      </c>
      <c r="I52" s="64" t="s">
        <v>40</v>
      </c>
      <c r="J52" s="64" t="s">
        <v>41</v>
      </c>
      <c r="K52" s="64" t="s">
        <v>42</v>
      </c>
      <c r="L52" s="64" t="s">
        <v>43</v>
      </c>
      <c r="M52" s="49"/>
      <c r="N52" s="65"/>
      <c r="O52" s="59"/>
      <c r="P52" s="49"/>
      <c r="Q52" s="53"/>
      <c r="R52" s="54"/>
      <c r="S52" s="55"/>
      <c r="T52" s="49"/>
      <c r="U52" s="49"/>
      <c r="V52" s="49"/>
      <c r="W52" s="49"/>
    </row>
    <row r="53" customFormat="false" ht="54.75" hidden="false" customHeight="true" outlineLevel="0" collapsed="false">
      <c r="B53" s="66" t="s">
        <v>44</v>
      </c>
      <c r="C53" s="66"/>
      <c r="D53" s="66"/>
      <c r="E53" s="66"/>
      <c r="F53" s="66"/>
      <c r="G53" s="67" t="n">
        <v>600000</v>
      </c>
      <c r="H53" s="68" t="s">
        <v>45</v>
      </c>
      <c r="I53" s="68" t="n">
        <v>200900010015421</v>
      </c>
      <c r="J53" s="69" t="s">
        <v>46</v>
      </c>
      <c r="K53" s="69" t="s">
        <v>46</v>
      </c>
      <c r="L53" s="68" t="s">
        <v>47</v>
      </c>
      <c r="M53" s="49"/>
      <c r="N53" s="65"/>
      <c r="O53" s="59"/>
      <c r="P53" s="70"/>
      <c r="Q53" s="71"/>
      <c r="R53" s="71"/>
      <c r="S53" s="71"/>
      <c r="T53" s="49"/>
      <c r="U53" s="49"/>
      <c r="V53" s="49"/>
      <c r="W53" s="49"/>
    </row>
    <row r="54" customFormat="false" ht="54.75" hidden="false" customHeight="true" outlineLevel="0" collapsed="false">
      <c r="B54" s="66" t="s">
        <v>44</v>
      </c>
      <c r="C54" s="66"/>
      <c r="D54" s="66"/>
      <c r="E54" s="66"/>
      <c r="F54" s="66"/>
      <c r="G54" s="67" t="n">
        <v>1175800.56</v>
      </c>
      <c r="H54" s="68" t="s">
        <v>45</v>
      </c>
      <c r="I54" s="68" t="n">
        <v>200900010015421</v>
      </c>
      <c r="J54" s="69" t="s">
        <v>48</v>
      </c>
      <c r="K54" s="69" t="s">
        <v>48</v>
      </c>
      <c r="L54" s="68" t="s">
        <v>47</v>
      </c>
      <c r="M54" s="49"/>
      <c r="N54" s="65"/>
      <c r="O54" s="59"/>
      <c r="P54" s="70"/>
      <c r="Q54" s="71"/>
      <c r="R54" s="71"/>
      <c r="S54" s="71"/>
      <c r="T54" s="49"/>
      <c r="U54" s="49"/>
      <c r="V54" s="49"/>
      <c r="W54" s="49"/>
    </row>
    <row r="55" customFormat="false" ht="26.1" hidden="false" customHeight="true" outlineLevel="0" collapsed="false">
      <c r="B55" s="72" t="s">
        <v>49</v>
      </c>
      <c r="C55" s="72"/>
      <c r="D55" s="72"/>
      <c r="E55" s="72"/>
      <c r="F55" s="72"/>
      <c r="G55" s="73" t="n">
        <f aca="false">SUM(G53:G54)</f>
        <v>1775800.56</v>
      </c>
      <c r="H55" s="74"/>
      <c r="I55" s="74"/>
      <c r="J55" s="75"/>
      <c r="K55" s="75"/>
      <c r="L55" s="75"/>
      <c r="M55" s="49"/>
      <c r="N55" s="49"/>
      <c r="O55" s="49"/>
      <c r="P55" s="49"/>
      <c r="Q55" s="76"/>
      <c r="R55" s="49"/>
      <c r="S55" s="77"/>
      <c r="T55" s="49"/>
      <c r="U55" s="49"/>
      <c r="V55" s="49"/>
      <c r="W55" s="49"/>
    </row>
    <row r="56" customFormat="false" ht="22.35" hidden="false" customHeight="true" outlineLevel="0" collapsed="false">
      <c r="B56" s="76"/>
      <c r="C56" s="76"/>
      <c r="D56" s="76"/>
      <c r="E56" s="76"/>
      <c r="F56" s="76"/>
      <c r="G56" s="76"/>
      <c r="H56" s="76"/>
      <c r="I56" s="71"/>
      <c r="J56" s="76"/>
      <c r="K56" s="76"/>
      <c r="L56" s="76"/>
      <c r="M56" s="49"/>
      <c r="N56" s="49"/>
      <c r="O56" s="49"/>
      <c r="P56" s="49"/>
      <c r="Q56" s="76"/>
      <c r="R56" s="49"/>
      <c r="S56" s="77"/>
      <c r="T56" s="49"/>
      <c r="U56" s="49"/>
      <c r="V56" s="49"/>
      <c r="W56" s="49"/>
    </row>
    <row r="57" customFormat="false" ht="19.55" hidden="false" customHeight="true" outlineLevel="0" collapsed="false">
      <c r="B57" s="78" t="s">
        <v>50</v>
      </c>
      <c r="C57" s="78"/>
      <c r="D57" s="76"/>
      <c r="E57" s="76"/>
      <c r="F57" s="76"/>
      <c r="G57" s="76"/>
      <c r="H57" s="76"/>
      <c r="I57" s="71"/>
      <c r="J57" s="76"/>
      <c r="K57" s="76"/>
      <c r="L57" s="76"/>
      <c r="M57" s="49"/>
      <c r="N57" s="49"/>
      <c r="O57" s="49"/>
      <c r="P57" s="49"/>
      <c r="Q57" s="76"/>
      <c r="R57" s="49"/>
      <c r="S57" s="77"/>
      <c r="T57" s="49"/>
      <c r="U57" s="49"/>
      <c r="V57" s="49"/>
      <c r="W57" s="49"/>
    </row>
    <row r="58" customFormat="false" ht="218.25" hidden="false" customHeight="true" outlineLevel="0" collapsed="false">
      <c r="B58" s="79" t="s">
        <v>51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0"/>
      <c r="O58" s="80"/>
      <c r="P58" s="80"/>
      <c r="Q58" s="49"/>
      <c r="R58" s="49"/>
      <c r="S58" s="77"/>
      <c r="T58" s="49"/>
      <c r="U58" s="49"/>
      <c r="V58" s="49"/>
      <c r="W58" s="49"/>
    </row>
    <row r="59" customFormat="false" ht="103.5" hidden="false" customHeight="true" outlineLevel="0" collapsed="false">
      <c r="B59" s="81" t="s">
        <v>52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49"/>
      <c r="N59" s="49"/>
      <c r="O59" s="49"/>
      <c r="P59" s="49"/>
      <c r="Q59" s="49"/>
      <c r="R59" s="49"/>
      <c r="S59" s="77"/>
      <c r="T59" s="49"/>
      <c r="U59" s="49"/>
      <c r="V59" s="49"/>
      <c r="W59" s="49"/>
    </row>
    <row r="60" customFormat="false" ht="36.35" hidden="false" customHeight="true" outlineLevel="0" collapsed="false">
      <c r="B60" s="82" t="s">
        <v>53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49"/>
      <c r="N60" s="49"/>
      <c r="O60" s="49"/>
      <c r="P60" s="49"/>
      <c r="Q60" s="49"/>
      <c r="R60" s="49"/>
      <c r="S60" s="77"/>
      <c r="T60" s="49"/>
      <c r="U60" s="49"/>
      <c r="V60" s="49"/>
      <c r="W60" s="49"/>
    </row>
    <row r="61" customFormat="false" ht="122.2" hidden="false" customHeight="true" outlineLevel="0" collapsed="false">
      <c r="B61" s="82" t="s">
        <v>54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49"/>
      <c r="N61" s="49"/>
      <c r="O61" s="49"/>
      <c r="P61" s="49"/>
      <c r="Q61" s="49"/>
      <c r="R61" s="49"/>
      <c r="S61" s="77"/>
      <c r="T61" s="49"/>
      <c r="U61" s="49"/>
      <c r="V61" s="49"/>
      <c r="W61" s="49"/>
    </row>
    <row r="62" customFormat="false" ht="160.4" hidden="false" customHeight="true" outlineLevel="0" collapsed="false">
      <c r="B62" s="83" t="s">
        <v>55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49"/>
      <c r="N62" s="49"/>
      <c r="O62" s="49"/>
      <c r="P62" s="49"/>
      <c r="Q62" s="49"/>
      <c r="R62" s="49"/>
      <c r="S62" s="77"/>
      <c r="T62" s="49"/>
      <c r="U62" s="49"/>
      <c r="V62" s="49"/>
      <c r="W62" s="49"/>
    </row>
    <row r="63" customFormat="false" ht="86.75" hidden="false" customHeight="true" outlineLevel="0" collapsed="false">
      <c r="B63" s="83" t="s">
        <v>56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49"/>
      <c r="N63" s="49"/>
      <c r="O63" s="49"/>
      <c r="P63" s="49"/>
      <c r="Q63" s="49"/>
      <c r="R63" s="49"/>
      <c r="S63" s="77"/>
      <c r="T63" s="49"/>
      <c r="U63" s="49"/>
      <c r="V63" s="49"/>
      <c r="W63" s="49"/>
    </row>
    <row r="64" customFormat="false" ht="20.5" hidden="false" customHeight="true" outlineLevel="0" collapsed="false">
      <c r="B64" s="49"/>
      <c r="C64" s="49"/>
      <c r="D64" s="49"/>
      <c r="E64" s="49"/>
      <c r="F64" s="49"/>
      <c r="G64" s="49"/>
      <c r="H64" s="51"/>
      <c r="I64" s="51"/>
      <c r="J64" s="49"/>
      <c r="K64" s="49"/>
      <c r="L64" s="49"/>
      <c r="M64" s="49"/>
      <c r="N64" s="49"/>
      <c r="O64" s="49"/>
      <c r="P64" s="49"/>
      <c r="Q64" s="49"/>
      <c r="R64" s="84"/>
      <c r="S64" s="84"/>
      <c r="T64" s="84"/>
      <c r="U64" s="84"/>
      <c r="V64" s="49"/>
      <c r="W64" s="49"/>
    </row>
    <row r="65" customFormat="false" ht="54.75" hidden="false" customHeight="true" outlineLevel="0" collapsed="false">
      <c r="B65" s="85" t="s">
        <v>57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49"/>
      <c r="N65" s="49"/>
      <c r="O65" s="49"/>
      <c r="P65" s="49"/>
      <c r="Q65" s="49"/>
      <c r="R65" s="84"/>
      <c r="S65" s="84"/>
      <c r="T65" s="84"/>
      <c r="U65" s="84"/>
      <c r="V65" s="49"/>
      <c r="W65" s="49"/>
    </row>
    <row r="66" customFormat="false" ht="54.75" hidden="false" customHeight="true" outlineLevel="0" collapsed="false">
      <c r="B66" s="24" t="s">
        <v>40</v>
      </c>
      <c r="C66" s="24"/>
      <c r="D66" s="86" t="s">
        <v>58</v>
      </c>
      <c r="E66" s="24" t="s">
        <v>59</v>
      </c>
      <c r="F66" s="24"/>
      <c r="G66" s="24" t="s">
        <v>60</v>
      </c>
      <c r="H66" s="24" t="s">
        <v>61</v>
      </c>
      <c r="I66" s="24" t="s">
        <v>62</v>
      </c>
      <c r="J66" s="24" t="s">
        <v>63</v>
      </c>
      <c r="K66" s="24"/>
      <c r="L66" s="24" t="s">
        <v>64</v>
      </c>
      <c r="M66" s="49"/>
      <c r="N66" s="49"/>
      <c r="O66" s="49"/>
      <c r="P66" s="49"/>
      <c r="Q66" s="49"/>
      <c r="R66" s="84"/>
      <c r="S66" s="84"/>
      <c r="T66" s="84"/>
      <c r="U66" s="84"/>
      <c r="V66" s="49"/>
      <c r="W66" s="49"/>
    </row>
    <row r="67" customFormat="false" ht="44.75" hidden="false" customHeight="true" outlineLevel="0" collapsed="false">
      <c r="B67" s="87" t="s">
        <v>65</v>
      </c>
      <c r="C67" s="87"/>
      <c r="D67" s="88" t="n">
        <v>45701</v>
      </c>
      <c r="E67" s="32" t="s">
        <v>66</v>
      </c>
      <c r="F67" s="32"/>
      <c r="G67" s="32" t="n">
        <v>4</v>
      </c>
      <c r="H67" s="32" t="n">
        <v>15000100</v>
      </c>
      <c r="I67" s="32" t="s">
        <v>67</v>
      </c>
      <c r="J67" s="32" t="s">
        <v>68</v>
      </c>
      <c r="K67" s="32"/>
      <c r="L67" s="89" t="s">
        <v>69</v>
      </c>
      <c r="M67" s="49"/>
      <c r="N67" s="49"/>
      <c r="O67" s="49"/>
      <c r="P67" s="49"/>
      <c r="Q67" s="49"/>
      <c r="R67" s="84"/>
      <c r="S67" s="84"/>
      <c r="T67" s="84"/>
      <c r="U67" s="84"/>
      <c r="V67" s="49"/>
      <c r="W67" s="49"/>
    </row>
    <row r="68" customFormat="false" ht="28.9" hidden="false" customHeight="true" outlineLevel="0" collapsed="false">
      <c r="B68" s="87" t="s">
        <v>70</v>
      </c>
      <c r="C68" s="87"/>
      <c r="D68" s="88" t="n">
        <v>45796</v>
      </c>
      <c r="E68" s="90" t="s">
        <v>71</v>
      </c>
      <c r="F68" s="90"/>
      <c r="G68" s="32" t="n">
        <v>4</v>
      </c>
      <c r="H68" s="32" t="n">
        <v>15000100</v>
      </c>
      <c r="I68" s="32" t="s">
        <v>67</v>
      </c>
      <c r="J68" s="90" t="s">
        <v>72</v>
      </c>
      <c r="K68" s="90"/>
      <c r="L68" s="91" t="n">
        <v>1544905.14</v>
      </c>
      <c r="M68" s="49"/>
      <c r="N68" s="49"/>
      <c r="O68" s="49"/>
      <c r="P68" s="49"/>
      <c r="Q68" s="49"/>
      <c r="R68" s="84"/>
      <c r="S68" s="84"/>
      <c r="T68" s="84"/>
      <c r="U68" s="84"/>
      <c r="V68" s="49"/>
      <c r="W68" s="49"/>
    </row>
    <row r="69" customFormat="false" ht="26.1" hidden="false" customHeight="true" outlineLevel="0" collapsed="false">
      <c r="B69" s="92"/>
      <c r="C69" s="92"/>
      <c r="D69" s="92"/>
      <c r="E69" s="92"/>
      <c r="F69" s="92"/>
      <c r="G69" s="92"/>
      <c r="H69" s="93"/>
      <c r="I69" s="93"/>
      <c r="J69" s="93"/>
      <c r="K69" s="93"/>
      <c r="L69" s="93"/>
      <c r="M69" s="49"/>
      <c r="N69" s="49"/>
      <c r="O69" s="49"/>
      <c r="P69" s="49"/>
      <c r="Q69" s="49"/>
      <c r="R69" s="84"/>
      <c r="S69" s="84"/>
      <c r="T69" s="84"/>
      <c r="U69" s="84"/>
      <c r="V69" s="49"/>
      <c r="W69" s="49"/>
    </row>
    <row r="70" customFormat="false" ht="25.15" hidden="false" customHeight="true" outlineLevel="0" collapsed="false">
      <c r="B70" s="94" t="s">
        <v>73</v>
      </c>
      <c r="C70" s="94"/>
      <c r="D70" s="94"/>
      <c r="E70" s="94"/>
      <c r="F70" s="94"/>
      <c r="G70" s="94"/>
      <c r="H70" s="94"/>
      <c r="I70" s="94"/>
      <c r="J70" s="94"/>
      <c r="K70" s="94"/>
      <c r="L70" s="95" t="n">
        <v>7744905.14</v>
      </c>
      <c r="M70" s="49"/>
      <c r="N70" s="49"/>
      <c r="O70" s="49"/>
      <c r="P70" s="49"/>
      <c r="Q70" s="49"/>
      <c r="R70" s="84"/>
      <c r="S70" s="84"/>
      <c r="T70" s="84"/>
      <c r="U70" s="84"/>
      <c r="V70" s="49"/>
      <c r="W70" s="49"/>
    </row>
    <row r="71" customFormat="false" ht="13.95" hidden="false" customHeight="true" outlineLevel="0" collapsed="false">
      <c r="B71" s="80" t="s">
        <v>74</v>
      </c>
      <c r="C71" s="80"/>
      <c r="D71" s="80"/>
      <c r="E71" s="80"/>
      <c r="F71" s="80"/>
      <c r="G71" s="80"/>
      <c r="H71" s="80"/>
      <c r="I71" s="80"/>
      <c r="J71" s="80"/>
      <c r="K71" s="80"/>
      <c r="L71" s="49"/>
      <c r="M71" s="49"/>
      <c r="N71" s="49"/>
      <c r="O71" s="49"/>
      <c r="P71" s="49"/>
      <c r="Q71" s="49"/>
      <c r="R71" s="84"/>
      <c r="S71" s="84"/>
      <c r="T71" s="84"/>
      <c r="U71" s="84"/>
      <c r="V71" s="49"/>
      <c r="W71" s="49"/>
    </row>
    <row r="72" customFormat="false" ht="54.75" hidden="false" customHeight="true" outlineLevel="0" collapsed="false">
      <c r="B72" s="49"/>
      <c r="C72" s="49"/>
      <c r="D72" s="49"/>
      <c r="E72" s="49"/>
      <c r="F72" s="49"/>
      <c r="G72" s="49"/>
      <c r="H72" s="51"/>
      <c r="I72" s="51"/>
      <c r="J72" s="49"/>
      <c r="K72" s="49"/>
      <c r="L72" s="49"/>
      <c r="M72" s="49"/>
      <c r="N72" s="49"/>
      <c r="O72" s="49"/>
      <c r="P72" s="49"/>
      <c r="Q72" s="49"/>
      <c r="R72" s="84"/>
      <c r="S72" s="84"/>
      <c r="T72" s="84"/>
      <c r="U72" s="84"/>
      <c r="V72" s="49"/>
      <c r="W72" s="49"/>
    </row>
    <row r="73" customFormat="false" ht="54.75" hidden="false" customHeight="true" outlineLevel="0" collapsed="false">
      <c r="B73" s="49"/>
      <c r="C73" s="49"/>
      <c r="D73" s="49"/>
      <c r="E73" s="49"/>
      <c r="F73" s="49"/>
      <c r="G73" s="49"/>
      <c r="H73" s="51"/>
      <c r="I73" s="51"/>
      <c r="J73" s="49"/>
      <c r="K73" s="49"/>
      <c r="L73" s="49"/>
      <c r="M73" s="49"/>
      <c r="N73" s="49"/>
      <c r="O73" s="49"/>
      <c r="P73" s="49"/>
      <c r="Q73" s="49"/>
      <c r="R73" s="84"/>
      <c r="S73" s="84"/>
      <c r="T73" s="84"/>
      <c r="U73" s="84"/>
      <c r="V73" s="49"/>
      <c r="W73" s="49"/>
    </row>
    <row r="74" customFormat="false" ht="54.75" hidden="false" customHeight="true" outlineLevel="0" collapsed="false">
      <c r="B74" s="49"/>
      <c r="C74" s="49"/>
      <c r="D74" s="49"/>
      <c r="E74" s="49"/>
      <c r="F74" s="49"/>
      <c r="G74" s="49"/>
      <c r="H74" s="51"/>
      <c r="I74" s="51"/>
      <c r="J74" s="49"/>
      <c r="K74" s="49"/>
      <c r="L74" s="49"/>
      <c r="M74" s="49"/>
      <c r="N74" s="49"/>
      <c r="O74" s="49"/>
      <c r="P74" s="49"/>
      <c r="Q74" s="49"/>
      <c r="R74" s="84"/>
      <c r="S74" s="84"/>
      <c r="T74" s="84"/>
      <c r="U74" s="84"/>
      <c r="V74" s="49"/>
      <c r="W74" s="49"/>
    </row>
    <row r="75" customFormat="false" ht="54.75" hidden="false" customHeight="true" outlineLevel="0" collapsed="false">
      <c r="B75" s="49"/>
      <c r="C75" s="49"/>
      <c r="D75" s="49"/>
      <c r="E75" s="49"/>
      <c r="F75" s="49"/>
      <c r="G75" s="49"/>
      <c r="H75" s="51"/>
      <c r="I75" s="51"/>
      <c r="J75" s="49"/>
      <c r="K75" s="49"/>
      <c r="L75" s="49"/>
      <c r="M75" s="49"/>
      <c r="N75" s="49"/>
      <c r="O75" s="49"/>
      <c r="P75" s="49"/>
      <c r="Q75" s="49"/>
      <c r="R75" s="84"/>
      <c r="S75" s="84"/>
      <c r="T75" s="84"/>
      <c r="U75" s="84"/>
      <c r="V75" s="49"/>
      <c r="W75" s="49"/>
    </row>
    <row r="76" customFormat="false" ht="54.75" hidden="false" customHeight="true" outlineLevel="0" collapsed="false">
      <c r="B76" s="49"/>
      <c r="C76" s="49"/>
      <c r="D76" s="49"/>
      <c r="E76" s="49"/>
      <c r="F76" s="49"/>
      <c r="G76" s="49"/>
      <c r="H76" s="51"/>
      <c r="I76" s="51"/>
      <c r="J76" s="49"/>
      <c r="K76" s="49"/>
      <c r="L76" s="49"/>
      <c r="M76" s="49"/>
      <c r="N76" s="49"/>
      <c r="O76" s="49"/>
      <c r="P76" s="49"/>
      <c r="Q76" s="49"/>
      <c r="R76" s="84"/>
      <c r="S76" s="84"/>
      <c r="T76" s="84"/>
      <c r="U76" s="84"/>
      <c r="V76" s="49"/>
      <c r="W76" s="49"/>
    </row>
    <row r="77" customFormat="false" ht="54.75" hidden="false" customHeight="true" outlineLevel="0" collapsed="false">
      <c r="B77" s="49"/>
      <c r="C77" s="49"/>
      <c r="D77" s="49"/>
      <c r="E77" s="49"/>
      <c r="F77" s="49"/>
      <c r="G77" s="49"/>
      <c r="H77" s="51"/>
      <c r="I77" s="51"/>
      <c r="J77" s="49"/>
      <c r="K77" s="49"/>
      <c r="L77" s="49"/>
      <c r="M77" s="49"/>
      <c r="N77" s="49"/>
      <c r="O77" s="49"/>
      <c r="P77" s="49"/>
      <c r="Q77" s="49"/>
      <c r="R77" s="84"/>
      <c r="S77" s="84"/>
      <c r="T77" s="84"/>
      <c r="U77" s="84"/>
      <c r="V77" s="49"/>
      <c r="W77" s="49"/>
    </row>
    <row r="78" customFormat="false" ht="54.75" hidden="false" customHeight="true" outlineLevel="0" collapsed="false">
      <c r="B78" s="49"/>
      <c r="C78" s="49"/>
      <c r="D78" s="49"/>
      <c r="E78" s="49"/>
      <c r="F78" s="49"/>
      <c r="G78" s="49"/>
      <c r="H78" s="51"/>
      <c r="I78" s="51"/>
      <c r="J78" s="49"/>
      <c r="K78" s="49"/>
      <c r="L78" s="49"/>
      <c r="M78" s="49"/>
      <c r="N78" s="49"/>
      <c r="O78" s="49"/>
      <c r="P78" s="49"/>
      <c r="Q78" s="49"/>
      <c r="R78" s="49"/>
      <c r="S78" s="77"/>
      <c r="T78" s="49"/>
      <c r="U78" s="49"/>
      <c r="V78" s="49"/>
      <c r="W78" s="49"/>
    </row>
    <row r="79" customFormat="false" ht="54.75" hidden="false" customHeight="true" outlineLevel="0" collapsed="false">
      <c r="B79" s="49"/>
      <c r="C79" s="49"/>
      <c r="D79" s="49"/>
      <c r="E79" s="49"/>
      <c r="F79" s="49"/>
      <c r="G79" s="49"/>
      <c r="H79" s="51"/>
      <c r="I79" s="51"/>
      <c r="J79" s="49"/>
      <c r="K79" s="49"/>
      <c r="L79" s="49"/>
      <c r="M79" s="49"/>
      <c r="N79" s="49"/>
      <c r="O79" s="49"/>
      <c r="P79" s="49"/>
      <c r="Q79" s="49"/>
      <c r="R79" s="49"/>
      <c r="S79" s="77"/>
      <c r="T79" s="49"/>
      <c r="U79" s="49"/>
      <c r="V79" s="49"/>
      <c r="W79" s="49"/>
    </row>
    <row r="80" customFormat="false" ht="54.75" hidden="false" customHeight="true" outlineLevel="0" collapsed="false">
      <c r="B80" s="49"/>
      <c r="C80" s="49"/>
      <c r="D80" s="49"/>
      <c r="E80" s="49"/>
      <c r="F80" s="49"/>
      <c r="G80" s="49"/>
      <c r="H80" s="51"/>
      <c r="I80" s="51"/>
      <c r="J80" s="49"/>
      <c r="K80" s="49"/>
      <c r="L80" s="49"/>
      <c r="M80" s="49"/>
      <c r="N80" s="49"/>
      <c r="O80" s="49"/>
      <c r="P80" s="49"/>
      <c r="Q80" s="49"/>
      <c r="R80" s="49"/>
      <c r="S80" s="77"/>
      <c r="T80" s="49"/>
      <c r="U80" s="49"/>
      <c r="V80" s="49"/>
      <c r="W80" s="49"/>
    </row>
    <row r="81" customFormat="false" ht="54.75" hidden="false" customHeight="true" outlineLevel="0" collapsed="false">
      <c r="B81" s="49"/>
      <c r="C81" s="49"/>
      <c r="D81" s="49"/>
      <c r="E81" s="49"/>
      <c r="F81" s="49"/>
      <c r="G81" s="49"/>
      <c r="H81" s="51"/>
      <c r="I81" s="51"/>
      <c r="J81" s="49"/>
      <c r="K81" s="49"/>
      <c r="L81" s="49"/>
      <c r="M81" s="49"/>
      <c r="N81" s="49"/>
      <c r="O81" s="49"/>
      <c r="P81" s="49"/>
      <c r="Q81" s="49"/>
      <c r="R81" s="49"/>
      <c r="S81" s="77"/>
      <c r="T81" s="49"/>
      <c r="U81" s="49"/>
      <c r="V81" s="49"/>
      <c r="W81" s="49"/>
    </row>
    <row r="82" customFormat="false" ht="54.75" hidden="false" customHeight="true" outlineLevel="0" collapsed="false">
      <c r="B82" s="49"/>
      <c r="C82" s="49"/>
      <c r="D82" s="49"/>
      <c r="E82" s="49"/>
      <c r="F82" s="49"/>
      <c r="G82" s="49"/>
      <c r="H82" s="51"/>
      <c r="I82" s="51"/>
      <c r="J82" s="49"/>
      <c r="K82" s="49"/>
      <c r="L82" s="49"/>
      <c r="M82" s="49"/>
      <c r="N82" s="49"/>
      <c r="O82" s="49"/>
      <c r="P82" s="49"/>
      <c r="Q82" s="49"/>
      <c r="R82" s="49"/>
      <c r="S82" s="77"/>
      <c r="T82" s="49"/>
      <c r="U82" s="49"/>
      <c r="V82" s="49"/>
      <c r="W82" s="49"/>
    </row>
    <row r="83" customFormat="false" ht="54.75" hidden="false" customHeight="true" outlineLevel="0" collapsed="false">
      <c r="B83" s="49"/>
      <c r="C83" s="49"/>
      <c r="D83" s="49"/>
      <c r="E83" s="49"/>
      <c r="F83" s="49"/>
      <c r="G83" s="49"/>
      <c r="H83" s="51"/>
      <c r="I83" s="51"/>
      <c r="J83" s="49"/>
      <c r="K83" s="49"/>
      <c r="L83" s="49"/>
      <c r="M83" s="49"/>
      <c r="N83" s="49"/>
      <c r="O83" s="49"/>
      <c r="P83" s="49"/>
      <c r="Q83" s="49"/>
      <c r="R83" s="49"/>
      <c r="S83" s="77"/>
      <c r="T83" s="49"/>
      <c r="U83" s="49"/>
      <c r="V83" s="49"/>
      <c r="W83" s="49"/>
    </row>
    <row r="84" customFormat="false" ht="54.75" hidden="false" customHeight="true" outlineLevel="0" collapsed="false">
      <c r="B84" s="49"/>
      <c r="C84" s="49"/>
      <c r="D84" s="49"/>
      <c r="E84" s="49"/>
      <c r="F84" s="49"/>
      <c r="G84" s="49"/>
      <c r="H84" s="51"/>
      <c r="I84" s="51"/>
      <c r="J84" s="49"/>
      <c r="K84" s="49"/>
      <c r="L84" s="49"/>
      <c r="M84" s="49"/>
      <c r="N84" s="49"/>
      <c r="O84" s="49"/>
      <c r="P84" s="49"/>
      <c r="Q84" s="49"/>
      <c r="R84" s="49"/>
      <c r="S84" s="77"/>
      <c r="T84" s="49"/>
      <c r="U84" s="49"/>
      <c r="V84" s="49"/>
      <c r="W84" s="49"/>
    </row>
    <row r="85" customFormat="false" ht="54.75" hidden="false" customHeight="true" outlineLevel="0" collapsed="false">
      <c r="B85" s="49"/>
      <c r="C85" s="49"/>
      <c r="D85" s="49"/>
      <c r="E85" s="49"/>
      <c r="F85" s="49"/>
      <c r="G85" s="49"/>
      <c r="H85" s="51"/>
      <c r="I85" s="51"/>
      <c r="J85" s="49"/>
      <c r="K85" s="49"/>
      <c r="L85" s="49"/>
      <c r="M85" s="49"/>
      <c r="N85" s="49"/>
      <c r="O85" s="49"/>
      <c r="P85" s="49"/>
      <c r="Q85" s="49"/>
      <c r="R85" s="49"/>
      <c r="S85" s="77"/>
      <c r="T85" s="49"/>
      <c r="U85" s="49"/>
      <c r="V85" s="49"/>
      <c r="W85" s="49"/>
    </row>
    <row r="86" customFormat="false" ht="54.75" hidden="false" customHeight="true" outlineLevel="0" collapsed="false">
      <c r="B86" s="49"/>
      <c r="C86" s="49"/>
      <c r="D86" s="49"/>
      <c r="E86" s="49"/>
      <c r="F86" s="49"/>
      <c r="G86" s="49"/>
      <c r="H86" s="51"/>
      <c r="I86" s="51"/>
      <c r="J86" s="49"/>
      <c r="K86" s="49"/>
      <c r="L86" s="49"/>
      <c r="M86" s="49"/>
      <c r="N86" s="49"/>
      <c r="O86" s="49"/>
      <c r="P86" s="49"/>
      <c r="Q86" s="49"/>
      <c r="R86" s="49"/>
      <c r="S86" s="77"/>
      <c r="T86" s="49"/>
      <c r="U86" s="49"/>
      <c r="V86" s="49"/>
      <c r="W86" s="49"/>
    </row>
    <row r="87" customFormat="false" ht="54.75" hidden="false" customHeight="true" outlineLevel="0" collapsed="false">
      <c r="B87" s="96"/>
      <c r="C87" s="96"/>
      <c r="D87" s="96"/>
      <c r="E87" s="96"/>
      <c r="F87" s="96"/>
      <c r="G87" s="96"/>
      <c r="H87" s="97"/>
      <c r="I87" s="97"/>
      <c r="J87" s="96"/>
      <c r="K87" s="96"/>
      <c r="L87" s="96"/>
      <c r="M87" s="96"/>
      <c r="N87" s="96"/>
      <c r="O87" s="96"/>
      <c r="P87" s="96"/>
      <c r="Q87" s="96"/>
      <c r="R87" s="96"/>
      <c r="S87" s="98"/>
      <c r="T87" s="96"/>
      <c r="U87" s="96"/>
      <c r="V87" s="96"/>
      <c r="W87" s="96"/>
    </row>
    <row r="88" customFormat="false" ht="54.75" hidden="false" customHeight="true" outlineLevel="0" collapsed="false">
      <c r="B88" s="96"/>
      <c r="C88" s="96"/>
      <c r="D88" s="96"/>
      <c r="E88" s="96"/>
      <c r="F88" s="96"/>
      <c r="G88" s="96"/>
      <c r="H88" s="97"/>
      <c r="I88" s="97"/>
      <c r="J88" s="96"/>
      <c r="K88" s="96"/>
      <c r="L88" s="96"/>
      <c r="M88" s="96"/>
      <c r="N88" s="96"/>
      <c r="O88" s="96"/>
      <c r="P88" s="96"/>
      <c r="Q88" s="96"/>
      <c r="R88" s="96"/>
      <c r="S88" s="98"/>
      <c r="T88" s="96"/>
      <c r="U88" s="96"/>
      <c r="V88" s="96"/>
      <c r="W88" s="96"/>
    </row>
    <row r="89" customFormat="false" ht="54.75" hidden="false" customHeight="true" outlineLevel="0" collapsed="false">
      <c r="B89" s="96"/>
      <c r="C89" s="96"/>
      <c r="D89" s="96"/>
      <c r="E89" s="96"/>
      <c r="F89" s="96"/>
      <c r="G89" s="96"/>
      <c r="H89" s="97"/>
      <c r="I89" s="97"/>
      <c r="J89" s="96"/>
      <c r="K89" s="96"/>
      <c r="L89" s="96"/>
      <c r="M89" s="96"/>
      <c r="N89" s="96"/>
      <c r="O89" s="96"/>
      <c r="P89" s="96"/>
      <c r="Q89" s="96"/>
      <c r="R89" s="96"/>
      <c r="S89" s="98"/>
      <c r="T89" s="96"/>
      <c r="U89" s="96"/>
      <c r="V89" s="96"/>
      <c r="W89" s="96"/>
    </row>
    <row r="90" customFormat="false" ht="54.75" hidden="false" customHeight="true" outlineLevel="0" collapsed="false">
      <c r="B90" s="96"/>
      <c r="C90" s="96"/>
      <c r="D90" s="96"/>
      <c r="E90" s="96"/>
      <c r="F90" s="96"/>
      <c r="G90" s="96"/>
      <c r="H90" s="97"/>
      <c r="I90" s="97"/>
      <c r="J90" s="96"/>
      <c r="K90" s="96"/>
      <c r="L90" s="96"/>
      <c r="M90" s="96"/>
      <c r="N90" s="96"/>
      <c r="O90" s="96"/>
      <c r="P90" s="96"/>
      <c r="Q90" s="96"/>
      <c r="R90" s="96"/>
      <c r="S90" s="98"/>
      <c r="T90" s="96"/>
      <c r="U90" s="96"/>
      <c r="V90" s="96"/>
      <c r="W90" s="96"/>
    </row>
  </sheetData>
  <autoFilter ref="B52:L55"/>
  <mergeCells count="61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L20:O20"/>
    <mergeCell ref="P20:Q20"/>
    <mergeCell ref="S20:T20"/>
    <mergeCell ref="U20:V20"/>
    <mergeCell ref="W20:W21"/>
    <mergeCell ref="B42:J42"/>
    <mergeCell ref="B43:J44"/>
    <mergeCell ref="B45:J45"/>
    <mergeCell ref="B46:J46"/>
    <mergeCell ref="B47:J47"/>
    <mergeCell ref="B48:J48"/>
    <mergeCell ref="B49:J49"/>
    <mergeCell ref="B51:L51"/>
    <mergeCell ref="B52:F52"/>
    <mergeCell ref="B53:F53"/>
    <mergeCell ref="B54:F54"/>
    <mergeCell ref="B55:F55"/>
    <mergeCell ref="B57:C57"/>
    <mergeCell ref="B58:L58"/>
    <mergeCell ref="B59:L59"/>
    <mergeCell ref="B60:L60"/>
    <mergeCell ref="B61:L61"/>
    <mergeCell ref="B62:L62"/>
    <mergeCell ref="B63:L63"/>
    <mergeCell ref="B65:L65"/>
    <mergeCell ref="B66:C66"/>
    <mergeCell ref="E66:F66"/>
    <mergeCell ref="J66:K66"/>
    <mergeCell ref="B67:C67"/>
    <mergeCell ref="E67:F67"/>
    <mergeCell ref="J67:K67"/>
    <mergeCell ref="B68:C68"/>
    <mergeCell ref="E68:F68"/>
    <mergeCell ref="J68:K68"/>
    <mergeCell ref="B69:C69"/>
    <mergeCell ref="E69:F69"/>
    <mergeCell ref="J69:K69"/>
    <mergeCell ref="B70:K70"/>
    <mergeCell ref="B71:K71"/>
  </mergeCells>
  <hyperlinks>
    <hyperlink ref="B67" r:id="rId2" display="202400010050852"/>
    <hyperlink ref="B68" r:id="rId3" display="202400010050652"/>
  </hyperlinks>
  <printOptions headings="false" gridLines="false" gridLinesSet="true" horizontalCentered="false" verticalCentered="false"/>
  <pageMargins left="0.590277777777778" right="0.511805555555556" top="0.629861111111111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-&amp;D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1007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2025-01-20T14:18:26Z</dcterms:created>
  <dc:creator>Emilia Regina da Fonseca</dc:creator>
  <dc:description/>
  <dc:language>pt-BR</dc:language>
  <cp:lastModifiedBy/>
  <dcterms:modified xsi:type="dcterms:W3CDTF">2025-08-28T14:41:57Z</dcterms:modified>
  <cp:revision>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